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6">'CAPPROJC'!$A$1:$H$13</definedName>
    <definedName name="_xlnm.Print_Area" localSheetId="4">'CAPREVEXP'!$A$2:$E$64</definedName>
    <definedName name="_xlnm.Print_Area" localSheetId="7">'FOOD SERVICE'!$A$1:$G$61</definedName>
    <definedName name="_xlnm.Print_Area" localSheetId="2">'GFEXP'!$A$2:$L$44</definedName>
    <definedName name="_xlnm.Print_Area" localSheetId="1">'GFREV'!$A$1:$F$4</definedName>
    <definedName name="_xlnm.Print_Area" localSheetId="9">'INSUR'!$A$1:$E$43</definedName>
    <definedName name="_xlnm.Print_Area" localSheetId="8">'SPREV42X'!$A$1:$I$57</definedName>
  </definedNames>
  <calcPr fullCalcOnLoad="1"/>
</workbook>
</file>

<file path=xl/sharedStrings.xml><?xml version="1.0" encoding="utf-8"?>
<sst xmlns="http://schemas.openxmlformats.org/spreadsheetml/2006/main" count="542" uniqueCount="371">
  <si>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</si>
  <si>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</si>
  <si>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</si>
  <si>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</si>
  <si>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</si>
  <si>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</si>
  <si>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</si>
  <si>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</si>
  <si>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</si>
  <si>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</si>
  <si>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</si>
  <si>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</si>
  <si>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</si>
  <si>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</si>
  <si>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2.  The rate of interest earned on investments with the State Board of Administration during the month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</si>
  <si>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</si>
  <si>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</si>
  <si>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</si>
  <si>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</si>
  <si>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</si>
  <si>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</si>
  <si>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</si>
  <si>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</si>
  <si>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</si>
  <si>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</si>
  <si>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</si>
  <si>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</si>
  <si>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</si>
  <si>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</si>
  <si>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</si>
  <si>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</si>
  <si>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</si>
  <si>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</si>
  <si>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</si>
  <si>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</si>
  <si>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</si>
  <si>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</si>
  <si>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</si>
  <si>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</si>
  <si>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</si>
  <si>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Salaries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</si>
  <si>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</si>
  <si>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</si>
  <si>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</si>
  <si>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</si>
  <si>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</si>
  <si>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</si>
  <si>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</si>
  <si>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</si>
  <si>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</si>
  <si>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</si>
  <si>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</si>
  <si>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</si>
  <si>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</si>
  <si>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</si>
  <si>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</si>
  <si>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</si>
  <si>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</si>
  <si>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</si>
  <si>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</si>
  <si>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</si>
  <si>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</si>
  <si>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</si>
  <si>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</si>
  <si>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</si>
  <si>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</si>
  <si>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</si>
  <si>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</si>
  <si>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</si>
  <si>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</si>
  <si>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</si>
  <si>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</si>
  <si>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</si>
  <si>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</si>
  <si>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</si>
  <si>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</si>
  <si>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</si>
  <si>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</si>
  <si>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</si>
  <si>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</si>
  <si>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</si>
  <si>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</si>
  <si>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</si>
  <si>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</si>
  <si>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</si>
  <si>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</si>
  <si>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</si>
  <si>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&amp; EXPEND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</si>
  <si>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</si>
  <si>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</si>
  <si>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</si>
  <si>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</si>
  <si>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</si>
  <si>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</si>
  <si>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</si>
  <si>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</si>
  <si>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</si>
  <si>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</si>
  <si>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</si>
  <si>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</si>
  <si>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</si>
  <si>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</si>
  <si>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</si>
  <si>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</si>
  <si>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</si>
  <si>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</si>
  <si>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</si>
  <si>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</si>
  <si>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</si>
  <si>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</si>
  <si>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</si>
  <si>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</si>
  <si>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</si>
  <si>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</si>
  <si>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</si>
  <si>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</si>
  <si>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</si>
  <si>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</si>
  <si>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</si>
  <si>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</si>
  <si>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</si>
  <si>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</si>
  <si>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</si>
  <si>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</si>
  <si>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</si>
  <si>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</si>
  <si>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</si>
  <si>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</si>
  <si>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</si>
  <si>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</si>
  <si>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</si>
  <si>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</si>
  <si>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</si>
  <si>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</si>
  <si>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</si>
  <si>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</si>
  <si>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</si>
  <si>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</si>
  <si>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</si>
  <si>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</si>
  <si>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</si>
  <si>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</si>
  <si>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</si>
  <si>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</si>
  <si>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</si>
  <si>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</si>
  <si>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</si>
  <si>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 xml:space="preserve">Public School Technology </t>
  </si>
  <si>
    <t>Teacher Training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</si>
  <si>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</si>
  <si>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</si>
  <si>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</si>
  <si>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</si>
  <si>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</si>
  <si>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</si>
  <si>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</si>
  <si>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</si>
  <si>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</si>
  <si>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</si>
  <si>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</si>
  <si>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</si>
  <si>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</si>
  <si>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</si>
  <si>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</si>
  <si>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</si>
  <si>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</si>
  <si>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</si>
  <si>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</si>
  <si>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</si>
  <si>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</si>
  <si>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</si>
  <si>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</si>
  <si>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</si>
  <si>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</si>
  <si>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3062  New Jr. High "M"</t>
  </si>
  <si>
    <t>3152  Facilities Technology FY02</t>
  </si>
  <si>
    <t>3309  Special Maintenance Account</t>
  </si>
  <si>
    <t>100.00%+</t>
  </si>
  <si>
    <t>Food Services</t>
  </si>
  <si>
    <t>TOTAL OTHER REVENUE SOURCES</t>
  </si>
  <si>
    <t xml:space="preserve">Source code:  1 - CO &amp; DS     2 - Dist. Voted Capital Improvmt     3 - PECO     5 - SBE Bonds     7 - C.O.P.   9 - Other Misc. Sources  10 - Sales Surtax   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</si>
  <si>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</si>
  <si>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</si>
  <si>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</si>
  <si>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</si>
  <si>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</si>
  <si>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</si>
  <si>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</si>
  <si>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</si>
  <si>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</si>
  <si>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</si>
  <si>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</si>
  <si>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</si>
  <si>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 xml:space="preserve">Fleming Island High School 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</si>
  <si>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</si>
  <si>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</si>
  <si>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</si>
  <si>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</si>
  <si>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</si>
  <si>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</si>
  <si>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</si>
  <si>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</si>
  <si>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</si>
  <si>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</si>
  <si>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</si>
  <si>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</si>
  <si>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</si>
  <si>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</si>
  <si>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</si>
  <si>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</si>
  <si>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</si>
  <si>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</si>
  <si>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</si>
  <si>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</si>
  <si>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</si>
  <si>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</si>
  <si>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</si>
  <si>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</si>
  <si>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>Sales of Equipment</t>
  </si>
  <si>
    <t xml:space="preserve">  USDA Donated Commodities</t>
  </si>
  <si>
    <t xml:space="preserve">  Cash In Lieu of Donated Foods</t>
  </si>
  <si>
    <t xml:space="preserve">  Interest, Incl. Profit on Investments</t>
  </si>
  <si>
    <t>3114  LAE Water/ Sewer Conversion</t>
  </si>
  <si>
    <t>3083 OPE Site/Parking Improvements</t>
  </si>
  <si>
    <t>3091 Fleming Island High School 0551</t>
  </si>
  <si>
    <t>3094  Fleming Is HS Site Development</t>
  </si>
  <si>
    <t>3124  LAE Parent Pick-up/Drop-off</t>
  </si>
  <si>
    <t>3154  Facilities Technology</t>
  </si>
  <si>
    <t>3164  Paving Project at Dist Office</t>
  </si>
  <si>
    <t>3172  Argyle Elementary "U"</t>
  </si>
  <si>
    <t>3174  CHE-Permanent Clsrm Ph III</t>
  </si>
  <si>
    <t>3274  Dr. Inlet Elem Paving</t>
  </si>
  <si>
    <t>3517  Orange Park High Bus Drive</t>
  </si>
  <si>
    <t>3563  Land Acquisitions</t>
  </si>
  <si>
    <t>3655  Covered Walkway Countywide</t>
  </si>
  <si>
    <t>3713  Repayment for COP 1997</t>
  </si>
  <si>
    <t>3723  Repayment of COP 2000</t>
  </si>
  <si>
    <t>3733  Repayment of COP 2003</t>
  </si>
  <si>
    <t>3884  RHS Permanent Clsrm Ph I</t>
  </si>
  <si>
    <t>Reading First Round Two</t>
  </si>
  <si>
    <t>Homeless Children and Youth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</si>
  <si>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</si>
  <si>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</si>
  <si>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</si>
  <si>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</si>
  <si>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</si>
  <si>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</si>
  <si>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</si>
  <si>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Total Long-term Dbt Procds &amp; Sale of Cap Assets</t>
  </si>
  <si>
    <t>Library Books - New Libraries</t>
  </si>
  <si>
    <t>AV Materials Less Than $500</t>
  </si>
  <si>
    <t>Software $500 &amp; Over</t>
  </si>
  <si>
    <t>Software Less Than $500</t>
  </si>
  <si>
    <t>Argyle Elementary</t>
  </si>
  <si>
    <t>Lake Asbury Jr High School</t>
  </si>
  <si>
    <t>Elementary School "V" - Coppergt</t>
  </si>
  <si>
    <t>$</t>
  </si>
  <si>
    <t xml:space="preserve">  Misc. Local Sources</t>
  </si>
  <si>
    <t>3494  Construct Relocatable Clsrm CW</t>
  </si>
  <si>
    <t>3764  Bannerman LC Parking/Drainage</t>
  </si>
  <si>
    <t>TOTAL EXPENSES:</t>
  </si>
  <si>
    <t>Enhancing Ed thru Technology</t>
  </si>
  <si>
    <t>PL81-874 Federal Impact Sped</t>
  </si>
  <si>
    <t>CO &amp; DS Withheld for Administrative Exp</t>
  </si>
  <si>
    <t>TITLE III NO CHILD LEFT BEHIND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</si>
  <si>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</si>
  <si>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</si>
  <si>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</si>
  <si>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</si>
  <si>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</si>
  <si>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</si>
  <si>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Tech-Prep 04-05</t>
  </si>
  <si>
    <t>IDEA-DISCRETIONARY FY2005</t>
  </si>
  <si>
    <t>TITLE II FY2005</t>
  </si>
  <si>
    <t>CARL PERKINS GRANT FY2005</t>
  </si>
  <si>
    <t>TITLE V FY2005</t>
  </si>
  <si>
    <t>I.D.E.A.-MAIN GRANT FY2005</t>
  </si>
  <si>
    <t>Safe &amp; Drug Free Schools FY05</t>
  </si>
  <si>
    <t>SEDNET FY2005</t>
  </si>
  <si>
    <t>Clay Hill Perm Clsrm</t>
  </si>
  <si>
    <t>Ridgeview Perm Classroom</t>
  </si>
  <si>
    <t>Excellent Teach. Prg. Nat'l Bd.</t>
  </si>
  <si>
    <t>FL Learn &amp; Serve 04-05 WJH</t>
  </si>
  <si>
    <t>AV Materials $500/OVER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</si>
  <si>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</si>
  <si>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</si>
  <si>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</si>
  <si>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</si>
  <si>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</si>
  <si>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Fund Balance July 1, 2005</t>
  </si>
  <si>
    <t>FUND BALANCE  JULY 1, 2005</t>
  </si>
  <si>
    <t>FUND BALANCE    JULY 1, 2005</t>
  </si>
  <si>
    <t>FY - 2005-2006</t>
  </si>
  <si>
    <t>3032  MCE Perm Clsrm Phase III</t>
  </si>
  <si>
    <t>3145  CEB - Renovate Restrooms</t>
  </si>
  <si>
    <t>3155  Facilities Technology</t>
  </si>
  <si>
    <t>3195  FIE-Permanent Clssroom-Ph ll</t>
  </si>
  <si>
    <t>3345 Safety To Life</t>
  </si>
  <si>
    <t>3602  OAKLEAF Elementary School "W"</t>
  </si>
  <si>
    <t>3904  LAE area Sandridge Rd. Improvement</t>
  </si>
  <si>
    <t>3915  District Wide Vehicle 04-05</t>
  </si>
  <si>
    <t>3026  New Elementary School "Y"</t>
  </si>
  <si>
    <t>3106  New Elementary School "W"</t>
  </si>
  <si>
    <t>3156  District-Wide Facilities Tech</t>
  </si>
  <si>
    <t>3166  Replace Air Handling @ OPHS</t>
  </si>
  <si>
    <t>3167  Re-roofing RHS</t>
  </si>
  <si>
    <t>3168  Re-roofing County Office</t>
  </si>
  <si>
    <t>3169  Re-roofing MBE</t>
  </si>
  <si>
    <t>3171  Re-roofing CHE</t>
  </si>
  <si>
    <t>3216  Elementary School "X"</t>
  </si>
  <si>
    <t>3346  Safety To Life</t>
  </si>
  <si>
    <t>3406  Permanent Classroom CEB</t>
  </si>
  <si>
    <t>3456  Roadway, Sidewalk Improvements</t>
  </si>
  <si>
    <t>3753  Repayment of COP 2005 - "NN"</t>
  </si>
  <si>
    <t>TITLE 1 PART A BASIC FY 06</t>
  </si>
  <si>
    <t>TITLE 11 FY 06</t>
  </si>
  <si>
    <t>CARL PERKINS GRANT FY2006</t>
  </si>
  <si>
    <t>I.D.E.A.- PART B</t>
  </si>
  <si>
    <t>IDEA-DISCRETIONARY FY2006</t>
  </si>
  <si>
    <t>IDEA - PREK FY 2006</t>
  </si>
  <si>
    <t>READING FIRST FY2006</t>
  </si>
  <si>
    <t>Enhancing Ed thru Technology 06</t>
  </si>
  <si>
    <t>Safe &amp; Drug Free Schools FY06</t>
  </si>
  <si>
    <t>SEDNET FY2006</t>
  </si>
  <si>
    <t>FLORIDA LEARN&amp;SERVE -WJHS</t>
  </si>
  <si>
    <t>Tech-Prep 05-06</t>
  </si>
  <si>
    <t>NEFBA GRANT</t>
  </si>
  <si>
    <t>DEPT OF JUVENILE JUSTICE</t>
  </si>
  <si>
    <t xml:space="preserve"> FDLRS</t>
  </si>
  <si>
    <t>NEW YEAR    2005-2006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</si>
  <si>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</si>
  <si>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</si>
  <si>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</si>
  <si>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</si>
  <si>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</si>
  <si>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1,2,7</t>
  </si>
  <si>
    <t>2,3</t>
  </si>
  <si>
    <t>2,8,1,9</t>
  </si>
  <si>
    <t>9,2,8</t>
  </si>
  <si>
    <t>2,7</t>
  </si>
  <si>
    <t>3204  Elementary School "V"-Coppergate</t>
  </si>
  <si>
    <t>2,9</t>
  </si>
  <si>
    <t>Dues and Fees</t>
  </si>
  <si>
    <t>06/30/2005</t>
  </si>
  <si>
    <t>Year Budget FY06</t>
  </si>
  <si>
    <t>Oakleaf Plantation School (NN)</t>
  </si>
  <si>
    <t xml:space="preserve">TITLE III ESOL 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</si>
  <si>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</si>
  <si>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</si>
  <si>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</si>
  <si>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FDLRS</t>
  </si>
  <si>
    <t xml:space="preserve">1.  On the Summary of Cash &amp; Investments, the figure reported for General Fund Investments includes </t>
  </si>
  <si>
    <t xml:space="preserve">     $1,737,423.21 invested for School Internal Accounts.</t>
  </si>
  <si>
    <t xml:space="preserve">     of  February, 2006  was 4.56 %.</t>
  </si>
  <si>
    <t>3.  For comparison purposes with the General Fund Statement of Revenue, we have completed  67%</t>
  </si>
  <si>
    <t>CLAY COUNTY SCHOOL BOARD</t>
  </si>
  <si>
    <t>SUMMARY OF CASH INVESTMENTS</t>
  </si>
  <si>
    <t>July 1, 2005 thru February 28, 2006</t>
  </si>
  <si>
    <t>GENERAL FUND</t>
  </si>
  <si>
    <t>STATEMENT OF REVENUE</t>
  </si>
  <si>
    <t>TOTAL EXPENDITURES BY OBJECT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</si>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</sst>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2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ht="15.75">
      <c r="C1" s="82" t="s">
        <v>355</v>
      </c>
    </row>
    <row r="2" ht="15.75">
      <c r="C2" s="82" t="s">
        <v>356</v>
      </c>
    </row>
    <row r="3" ht="15.75">
      <c r="C3" s="82" t="s">
        <v>357</v>
      </c>
    </row>
    <row r="4" ht="15.75">
      <c r="C4" s="82"/>
    </row>
    <row r="5" ht="15.75">
      <c r="C5" s="82"/>
    </row>
    <row r="7" spans="1:5" ht="25.5" customHeight="1">
      <c r="A7" s="71"/>
      <c r="B7" s="72" t="s">
        <v>0</v>
      </c>
      <c r="C7" s="72" t="s">
        <v>1</v>
      </c>
      <c r="D7" s="71" t="s">
        <v>2</v>
      </c>
      <c r="E7" s="73" t="s">
        <v>3</v>
      </c>
    </row>
    <row r="9" spans="1:5" ht="12.75">
      <c r="A9" t="s">
        <v>4</v>
      </c>
      <c r="B9" s="13">
        <v>1128371.98</v>
      </c>
      <c r="C9" s="13">
        <v>43834960.54</v>
      </c>
      <c r="D9" s="2" t="s">
        <v>5</v>
      </c>
      <c r="E9" s="1">
        <f>SUM(B9:D9)</f>
        <v>44963332.519999996</v>
      </c>
    </row>
    <row r="10" ht="12.75">
      <c r="C10" s="13" t="s">
        <v>9</v>
      </c>
    </row>
    <row r="11" spans="1:7" ht="12.75">
      <c r="A11" t="s">
        <v>6</v>
      </c>
      <c r="B11" s="13">
        <v>0</v>
      </c>
      <c r="C11" s="13">
        <v>647723.99</v>
      </c>
      <c r="D11" s="2" t="s">
        <v>5</v>
      </c>
      <c r="E11" s="1">
        <f>SUM(B11:D11)</f>
        <v>647723.99</v>
      </c>
      <c r="G11" s="3"/>
    </row>
    <row r="13" spans="1:5" ht="12.75">
      <c r="A13" t="s">
        <v>7</v>
      </c>
      <c r="B13" s="13">
        <v>0</v>
      </c>
      <c r="C13" s="13">
        <v>41651788.86</v>
      </c>
      <c r="D13" s="4" t="s">
        <v>182</v>
      </c>
      <c r="E13" s="1">
        <f>SUM(B13:D13)</f>
        <v>41651788.86</v>
      </c>
    </row>
    <row r="14" spans="2:3" ht="12.75">
      <c r="B14" s="13" t="s">
        <v>9</v>
      </c>
      <c r="C14" s="13" t="s">
        <v>9</v>
      </c>
    </row>
    <row r="15" spans="1:5" ht="12.75">
      <c r="A15" t="s">
        <v>8</v>
      </c>
      <c r="B15" s="13">
        <v>0</v>
      </c>
      <c r="C15" s="13">
        <v>561510.6</v>
      </c>
      <c r="D15" s="2" t="s">
        <v>5</v>
      </c>
      <c r="E15" s="1">
        <f>SUM(B15:D15)</f>
        <v>561510.6</v>
      </c>
    </row>
    <row r="16" spans="2:3" ht="12.75">
      <c r="B16" s="13" t="s">
        <v>9</v>
      </c>
      <c r="C16" s="13" t="s">
        <v>9</v>
      </c>
    </row>
    <row r="17" spans="1:5" ht="12.75">
      <c r="A17" t="s">
        <v>10</v>
      </c>
      <c r="B17" s="16">
        <v>19040.5</v>
      </c>
      <c r="C17" s="13">
        <v>2441871.19</v>
      </c>
      <c r="D17" s="2" t="s">
        <v>5</v>
      </c>
      <c r="E17" s="1">
        <f>SUM(B17:D17)</f>
        <v>2460911.69</v>
      </c>
    </row>
    <row r="18" spans="2:5" ht="12.75">
      <c r="B18" s="13" t="s">
        <v>9</v>
      </c>
      <c r="C18" s="13" t="s">
        <v>9</v>
      </c>
      <c r="E18" s="1" t="s">
        <v>9</v>
      </c>
    </row>
    <row r="19" spans="1:5" ht="12.75">
      <c r="A19" t="s">
        <v>11</v>
      </c>
      <c r="B19" s="13">
        <v>40000</v>
      </c>
      <c r="C19" s="13">
        <v>3504218.29</v>
      </c>
      <c r="D19" s="2" t="s">
        <v>5</v>
      </c>
      <c r="E19" s="1">
        <f>SUM(B19:D19)</f>
        <v>3544218.29</v>
      </c>
    </row>
    <row r="20" spans="4:5" ht="12.75">
      <c r="D20" s="2"/>
      <c r="E20" s="5"/>
    </row>
    <row r="22" spans="1:5" ht="12.75">
      <c r="A22" s="47" t="s">
        <v>12</v>
      </c>
      <c r="B22" s="80">
        <f>SUM(B9:B21)</f>
        <v>1187412.48</v>
      </c>
      <c r="C22" s="80">
        <f>SUM(C9:C21)</f>
        <v>92642073.47</v>
      </c>
      <c r="D22" s="80"/>
      <c r="E22" s="80">
        <f>SUM(E9:E21)</f>
        <v>93829485.95</v>
      </c>
    </row>
    <row r="26" ht="12.75">
      <c r="A26" t="s">
        <v>13</v>
      </c>
    </row>
    <row r="28" ht="12.75">
      <c r="A28" t="s">
        <v>351</v>
      </c>
    </row>
    <row r="29" ht="12.75">
      <c r="A29" s="78" t="s">
        <v>352</v>
      </c>
    </row>
    <row r="31" ht="12.75">
      <c r="A31" t="s">
        <v>14</v>
      </c>
    </row>
    <row r="32" ht="12.75">
      <c r="A32" s="78" t="s">
        <v>353</v>
      </c>
    </row>
    <row r="34" ht="12.75">
      <c r="A34" s="6" t="s">
        <v>354</v>
      </c>
    </row>
    <row r="35" ht="12.75">
      <c r="A35" t="s">
        <v>347</v>
      </c>
    </row>
    <row r="36" ht="12.75">
      <c r="A36" t="s">
        <v>348</v>
      </c>
    </row>
    <row r="43" spans="1:6" ht="12.75">
      <c r="A43" t="s">
        <v>9</v>
      </c>
      <c r="C43" s="13" t="s">
        <v>9</v>
      </c>
      <c r="F43" s="9"/>
    </row>
    <row r="44" ht="12.75">
      <c r="C44" s="13" t="s">
        <v>9</v>
      </c>
    </row>
    <row r="48" spans="1:3" ht="12.75">
      <c r="A48" t="s">
        <v>9</v>
      </c>
      <c r="C48" s="13" t="s">
        <v>9</v>
      </c>
    </row>
    <row r="49" ht="12.75">
      <c r="C49" s="13" t="s">
        <v>9</v>
      </c>
    </row>
    <row r="51" ht="12.75">
      <c r="E51" s="25"/>
    </row>
    <row r="53" ht="12.75">
      <c r="D53" s="1" t="s">
        <v>9</v>
      </c>
    </row>
  </sheetData>
  <sheetProtection sheet="1" objects="1" scenarios="1"/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ht="15.75">
      <c r="C1" s="83" t="s">
        <v>355</v>
      </c>
    </row>
    <row r="2" ht="15.75">
      <c r="C2" s="83" t="s">
        <v>369</v>
      </c>
    </row>
    <row r="3" ht="15.75">
      <c r="C3" s="83" t="s">
        <v>370</v>
      </c>
    </row>
    <row r="4" ht="15.75">
      <c r="C4" s="83" t="s">
        <v>357</v>
      </c>
    </row>
    <row r="5" ht="15.75">
      <c r="C5" s="83"/>
    </row>
    <row r="8" spans="1:5" ht="12.75">
      <c r="A8" s="47" t="s">
        <v>128</v>
      </c>
      <c r="B8" s="47"/>
      <c r="C8" s="68" t="s">
        <v>71</v>
      </c>
      <c r="D8" s="68" t="s">
        <v>69</v>
      </c>
      <c r="E8" s="63" t="s">
        <v>70</v>
      </c>
    </row>
    <row r="11" ht="12.75">
      <c r="A11" t="s">
        <v>206</v>
      </c>
    </row>
    <row r="12" spans="1:5" ht="12.75">
      <c r="A12" t="s">
        <v>207</v>
      </c>
      <c r="B12">
        <v>3481</v>
      </c>
      <c r="C12" s="50">
        <v>3157119</v>
      </c>
      <c r="D12" s="50">
        <v>222087.77</v>
      </c>
      <c r="E12" s="24">
        <f>SUM(D12/C12)</f>
        <v>0.07034507410078619</v>
      </c>
    </row>
    <row r="13" spans="1:5" ht="12.75">
      <c r="A13" t="s">
        <v>208</v>
      </c>
      <c r="B13">
        <v>3484</v>
      </c>
      <c r="C13" s="51">
        <v>11400</v>
      </c>
      <c r="D13" s="51">
        <v>11400</v>
      </c>
      <c r="E13" s="27">
        <f>SUM(D13/C13)</f>
        <v>1</v>
      </c>
    </row>
    <row r="14" spans="3:5" ht="12.75">
      <c r="C14" s="50"/>
      <c r="D14" s="50"/>
      <c r="E14" s="24"/>
    </row>
    <row r="15" spans="1:5" ht="12.75">
      <c r="A15" s="47" t="s">
        <v>209</v>
      </c>
      <c r="B15" s="47"/>
      <c r="C15" s="48">
        <f>SUM(C12:C14)</f>
        <v>3168519</v>
      </c>
      <c r="D15" s="48">
        <f>SUM(D12:D14)</f>
        <v>233487.77</v>
      </c>
      <c r="E15" s="64">
        <f>SUM(D15/C15)</f>
        <v>0.07368987530136319</v>
      </c>
    </row>
    <row r="16" spans="3:5" ht="12.75">
      <c r="C16" s="50"/>
      <c r="D16" s="50"/>
      <c r="E16" s="24"/>
    </row>
    <row r="17" spans="1:5" ht="12.75">
      <c r="A17" s="47" t="s">
        <v>210</v>
      </c>
      <c r="C17" s="50"/>
      <c r="D17" s="50"/>
      <c r="E17" s="24"/>
    </row>
    <row r="18" spans="1:5" ht="12.75">
      <c r="A18" t="s">
        <v>221</v>
      </c>
      <c r="B18">
        <v>3430</v>
      </c>
      <c r="C18" s="50">
        <v>125000</v>
      </c>
      <c r="D18" s="50">
        <v>101209.04</v>
      </c>
      <c r="E18" s="64">
        <f>SUM(D18/C18)</f>
        <v>0.80967232</v>
      </c>
    </row>
    <row r="19" spans="1:5" ht="12.75">
      <c r="A19" t="s">
        <v>266</v>
      </c>
      <c r="B19">
        <v>3497</v>
      </c>
      <c r="C19" s="51">
        <v>0</v>
      </c>
      <c r="D19" s="51">
        <v>0</v>
      </c>
      <c r="E19" s="77" t="s">
        <v>9</v>
      </c>
    </row>
    <row r="20" spans="3:5" ht="12.75">
      <c r="C20" s="50"/>
      <c r="D20" s="50"/>
      <c r="E20" s="24"/>
    </row>
    <row r="21" spans="1:5" ht="12.75">
      <c r="A21" s="47" t="s">
        <v>211</v>
      </c>
      <c r="B21" s="47"/>
      <c r="C21" s="48">
        <f>SUM(C18:C20)</f>
        <v>125000</v>
      </c>
      <c r="D21" s="48">
        <f>SUM(D18:D20)</f>
        <v>101209.04</v>
      </c>
      <c r="E21" s="69" t="s">
        <v>177</v>
      </c>
    </row>
    <row r="22" spans="1:5" ht="12.75">
      <c r="A22" t="s">
        <v>9</v>
      </c>
      <c r="C22" s="50"/>
      <c r="D22" s="50"/>
      <c r="E22" s="24"/>
    </row>
    <row r="23" spans="1:5" ht="12.75">
      <c r="A23" t="s">
        <v>129</v>
      </c>
      <c r="C23" s="1">
        <f>SUM(C15+C21)</f>
        <v>3293519</v>
      </c>
      <c r="D23" s="1">
        <f>SUM(D15+D21)</f>
        <v>334696.81</v>
      </c>
      <c r="E23" s="64">
        <f>SUM(D23/C23)</f>
        <v>0.1016228568895458</v>
      </c>
    </row>
    <row r="24" spans="1:5" ht="12.75">
      <c r="A24" t="s">
        <v>291</v>
      </c>
      <c r="C24" s="10">
        <v>1569436</v>
      </c>
      <c r="D24" s="10">
        <v>1569436</v>
      </c>
      <c r="E24" s="27"/>
    </row>
    <row r="25" spans="1:5" ht="13.5" thickBot="1">
      <c r="A25" s="47" t="s">
        <v>3</v>
      </c>
      <c r="B25" s="47"/>
      <c r="C25" s="49">
        <f>SUM(C23:C24)</f>
        <v>4862955</v>
      </c>
      <c r="D25" s="49">
        <f>SUM(D23:D24)</f>
        <v>1904132.81</v>
      </c>
      <c r="E25" s="76">
        <f>SUM(D25/C25)</f>
        <v>0.39155879706886043</v>
      </c>
    </row>
    <row r="26" ht="13.5" thickTop="1">
      <c r="E26" s="24"/>
    </row>
    <row r="27" spans="5:8" ht="12.75">
      <c r="E27" s="24"/>
      <c r="H27" s="12"/>
    </row>
    <row r="28" ht="12.75">
      <c r="E28" s="24"/>
    </row>
    <row r="29" spans="1:5" ht="12.75">
      <c r="A29" s="47" t="s">
        <v>76</v>
      </c>
      <c r="B29" s="47"/>
      <c r="C29" s="48" t="s">
        <v>77</v>
      </c>
      <c r="D29" s="48" t="s">
        <v>76</v>
      </c>
      <c r="E29" s="64" t="s">
        <v>87</v>
      </c>
    </row>
    <row r="30" ht="12.75">
      <c r="E30" s="24"/>
    </row>
    <row r="31" spans="1:5" ht="12.75">
      <c r="A31" t="s">
        <v>130</v>
      </c>
      <c r="B31">
        <v>240</v>
      </c>
      <c r="C31" s="1">
        <v>1765642.99</v>
      </c>
      <c r="D31" s="1">
        <v>929682.06</v>
      </c>
      <c r="E31" s="79">
        <f>SUM(D31/C31)</f>
        <v>0.5265402265720773</v>
      </c>
    </row>
    <row r="32" spans="1:5" ht="12.75">
      <c r="A32" t="s">
        <v>136</v>
      </c>
      <c r="B32">
        <v>310</v>
      </c>
      <c r="C32" s="1">
        <v>148544</v>
      </c>
      <c r="D32" s="1">
        <v>114885.1</v>
      </c>
      <c r="E32" s="24">
        <f>SUM(D32/C32)</f>
        <v>0.7734078791469194</v>
      </c>
    </row>
    <row r="33" spans="1:5" ht="12.75">
      <c r="A33" t="s">
        <v>140</v>
      </c>
      <c r="B33">
        <v>320</v>
      </c>
      <c r="C33" s="1">
        <v>1299793</v>
      </c>
      <c r="D33" s="1">
        <v>112820.82</v>
      </c>
      <c r="E33" s="24">
        <f>SUM(D33/C33)</f>
        <v>0.08679906723609067</v>
      </c>
    </row>
    <row r="34" spans="1:5" ht="12.75">
      <c r="A34" t="s">
        <v>287</v>
      </c>
      <c r="B34">
        <v>740</v>
      </c>
      <c r="C34" s="10">
        <v>0</v>
      </c>
      <c r="D34" s="10">
        <v>0</v>
      </c>
      <c r="E34" s="27">
        <v>0</v>
      </c>
    </row>
    <row r="35" spans="3:5" ht="12.75">
      <c r="C35" s="12"/>
      <c r="D35" s="12"/>
      <c r="E35" s="24"/>
    </row>
    <row r="36" spans="1:5" ht="12.75">
      <c r="A36" s="47" t="s">
        <v>260</v>
      </c>
      <c r="B36" s="47"/>
      <c r="C36" s="70">
        <f>SUM(C31:C35)</f>
        <v>3213979.99</v>
      </c>
      <c r="D36" s="70">
        <f>SUM(D31:D35)</f>
        <v>1157387.98</v>
      </c>
      <c r="E36" s="64">
        <f>SUM(D36/C36)</f>
        <v>0.36011051207571454</v>
      </c>
    </row>
    <row r="37" spans="3:5" ht="12.75">
      <c r="C37" s="12"/>
      <c r="D37" s="12"/>
      <c r="E37" s="24"/>
    </row>
    <row r="38" spans="1:5" ht="12.75">
      <c r="A38" t="s">
        <v>85</v>
      </c>
      <c r="C38" s="10">
        <v>1648975.01</v>
      </c>
      <c r="D38" s="10">
        <v>746744.83</v>
      </c>
      <c r="E38" s="27"/>
    </row>
    <row r="39" spans="1:5" ht="13.5" thickBot="1">
      <c r="A39" s="47" t="s">
        <v>3</v>
      </c>
      <c r="B39" s="47"/>
      <c r="C39" s="49">
        <f>SUM(C36:C38)</f>
        <v>4862955</v>
      </c>
      <c r="D39" s="49">
        <f>SUM(D36:D38)</f>
        <v>1904132.81</v>
      </c>
      <c r="E39" s="60">
        <f>SUM(D39/C39)</f>
        <v>0.39155879706886043</v>
      </c>
    </row>
    <row r="40" ht="13.5" thickTop="1"/>
  </sheetData>
  <sheetProtection sheet="1" objects="1" scenarios="1"/>
  <printOptions gridLines="1"/>
  <pageMargins left="0.75" right="0.5" top="1.75" bottom="1" header="0.5" footer="0.5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0" bestFit="1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ht="15.75">
      <c r="C1" s="83" t="s">
        <v>355</v>
      </c>
    </row>
    <row r="2" ht="15.75">
      <c r="C2" s="83" t="s">
        <v>358</v>
      </c>
    </row>
    <row r="3" ht="15.75">
      <c r="C3" s="83" t="s">
        <v>359</v>
      </c>
    </row>
    <row r="4" ht="15.75">
      <c r="C4" s="83" t="s">
        <v>357</v>
      </c>
    </row>
    <row r="5" ht="15.75">
      <c r="C5" s="83"/>
    </row>
    <row r="6" spans="2:6" ht="14.25" customHeight="1">
      <c r="B6" s="47"/>
      <c r="C6" s="45" t="s">
        <v>15</v>
      </c>
      <c r="D6" s="45" t="s">
        <v>16</v>
      </c>
      <c r="E6" s="45" t="s">
        <v>17</v>
      </c>
      <c r="F6" s="44" t="s">
        <v>18</v>
      </c>
    </row>
    <row r="7" spans="1:6" ht="12.75">
      <c r="A7" t="s">
        <v>9</v>
      </c>
      <c r="B7" s="47" t="s">
        <v>19</v>
      </c>
      <c r="C7" s="45" t="s">
        <v>20</v>
      </c>
      <c r="D7" s="45" t="s">
        <v>20</v>
      </c>
      <c r="E7" s="45" t="s">
        <v>21</v>
      </c>
      <c r="F7" s="44" t="s">
        <v>22</v>
      </c>
    </row>
    <row r="9" ht="12.75">
      <c r="A9" s="47" t="s">
        <v>23</v>
      </c>
    </row>
    <row r="10" spans="1:6" ht="12.75">
      <c r="A10" t="s">
        <v>212</v>
      </c>
      <c r="B10">
        <v>3121</v>
      </c>
      <c r="C10" s="1">
        <v>550000</v>
      </c>
      <c r="D10" s="1">
        <v>550000</v>
      </c>
      <c r="E10" s="1">
        <v>0</v>
      </c>
      <c r="F10" s="7">
        <f>SUM(E10/D10)</f>
        <v>0</v>
      </c>
    </row>
    <row r="11" spans="1:6" ht="12.75">
      <c r="A11" t="s">
        <v>262</v>
      </c>
      <c r="B11">
        <v>3122</v>
      </c>
      <c r="C11" s="1">
        <v>200000</v>
      </c>
      <c r="D11" s="1">
        <v>200000</v>
      </c>
      <c r="E11" s="1">
        <v>0</v>
      </c>
      <c r="F11" s="7">
        <f>SUM(E11/D11)</f>
        <v>0</v>
      </c>
    </row>
    <row r="12" spans="1:6" ht="12.75">
      <c r="A12" t="s">
        <v>144</v>
      </c>
      <c r="B12">
        <v>3191</v>
      </c>
      <c r="C12" s="1">
        <v>180000</v>
      </c>
      <c r="D12" s="1">
        <v>180000</v>
      </c>
      <c r="E12" s="1">
        <v>111511.12</v>
      </c>
      <c r="F12" s="7">
        <f>SUM(E12/D12)</f>
        <v>0.6195062222222222</v>
      </c>
    </row>
    <row r="13" spans="1:9" ht="13.5" thickBot="1">
      <c r="A13" s="59" t="s">
        <v>24</v>
      </c>
      <c r="B13" s="59"/>
      <c r="C13" s="49">
        <f>SUM(C10:C12)</f>
        <v>930000</v>
      </c>
      <c r="D13" s="49">
        <f>SUM(D10:D12)</f>
        <v>930000</v>
      </c>
      <c r="E13" s="49">
        <f>SUM(E10:E12)</f>
        <v>111511.12</v>
      </c>
      <c r="F13" s="60">
        <f>SUM(E13/D13)</f>
        <v>0.11990443010752688</v>
      </c>
      <c r="I13" s="7" t="s">
        <v>9</v>
      </c>
    </row>
    <row r="14" spans="1:6" ht="13.5" thickTop="1">
      <c r="A14" s="9"/>
      <c r="F14" s="7" t="s">
        <v>9</v>
      </c>
    </row>
    <row r="15" spans="1:6" ht="12.75">
      <c r="A15" s="47" t="s">
        <v>25</v>
      </c>
      <c r="F15" s="7" t="s">
        <v>9</v>
      </c>
    </row>
    <row r="16" spans="1:6" ht="12.75">
      <c r="A16" t="s">
        <v>145</v>
      </c>
      <c r="B16">
        <v>3310</v>
      </c>
      <c r="C16" s="1">
        <v>123708683</v>
      </c>
      <c r="D16" s="1">
        <v>123818038</v>
      </c>
      <c r="E16" s="1">
        <v>82481458</v>
      </c>
      <c r="F16" s="7">
        <f aca="true" t="shared" si="0" ref="F16:F31">SUM(E16/D16)</f>
        <v>0.6661505813878266</v>
      </c>
    </row>
    <row r="17" spans="1:6" ht="12.75">
      <c r="A17" t="s">
        <v>131</v>
      </c>
      <c r="B17">
        <v>3315</v>
      </c>
      <c r="C17" s="1">
        <v>684792</v>
      </c>
      <c r="D17" s="1">
        <v>684792</v>
      </c>
      <c r="E17" s="1">
        <v>467296</v>
      </c>
      <c r="F17" s="7">
        <f t="shared" si="0"/>
        <v>0.6823911494293158</v>
      </c>
    </row>
    <row r="18" spans="1:6" ht="12.75">
      <c r="A18" t="s">
        <v>263</v>
      </c>
      <c r="B18">
        <v>3323</v>
      </c>
      <c r="C18" s="1">
        <v>18000</v>
      </c>
      <c r="D18" s="1">
        <v>19725.81</v>
      </c>
      <c r="E18" s="1">
        <v>0</v>
      </c>
      <c r="F18" s="7">
        <f t="shared" si="0"/>
        <v>0</v>
      </c>
    </row>
    <row r="19" spans="1:6" ht="12.75">
      <c r="A19" t="s">
        <v>194</v>
      </c>
      <c r="B19">
        <v>3334</v>
      </c>
      <c r="C19" s="1">
        <v>224191</v>
      </c>
      <c r="D19" s="1">
        <v>224191</v>
      </c>
      <c r="E19" s="1">
        <v>224191</v>
      </c>
      <c r="F19" s="7">
        <f t="shared" si="0"/>
        <v>1</v>
      </c>
    </row>
    <row r="20" spans="1:6" ht="12.75">
      <c r="A20" t="s">
        <v>26</v>
      </c>
      <c r="B20">
        <v>3336</v>
      </c>
      <c r="C20" s="1">
        <v>3208301</v>
      </c>
      <c r="D20" s="1">
        <v>3487006</v>
      </c>
      <c r="E20" s="1">
        <v>3312585</v>
      </c>
      <c r="F20" s="7">
        <f t="shared" si="0"/>
        <v>0.9499797247265993</v>
      </c>
    </row>
    <row r="21" spans="1:6" ht="12.75">
      <c r="A21" t="s">
        <v>269</v>
      </c>
      <c r="B21">
        <v>3342</v>
      </c>
      <c r="C21" s="1">
        <v>20000</v>
      </c>
      <c r="D21" s="1">
        <v>20000</v>
      </c>
      <c r="E21" s="1">
        <v>0</v>
      </c>
      <c r="F21" s="7">
        <f t="shared" si="0"/>
        <v>0</v>
      </c>
    </row>
    <row r="22" spans="1:6" ht="12.75">
      <c r="A22" t="s">
        <v>27</v>
      </c>
      <c r="B22">
        <v>3343</v>
      </c>
      <c r="C22" s="1">
        <v>30000</v>
      </c>
      <c r="D22" s="1">
        <v>30000</v>
      </c>
      <c r="E22" s="1">
        <v>28319.25</v>
      </c>
      <c r="F22" s="7">
        <f t="shared" si="0"/>
        <v>0.943975</v>
      </c>
    </row>
    <row r="23" spans="1:6" ht="12.75">
      <c r="A23" t="s">
        <v>146</v>
      </c>
      <c r="B23">
        <v>3344</v>
      </c>
      <c r="C23" s="1">
        <v>1757095</v>
      </c>
      <c r="D23" s="1">
        <v>1596654</v>
      </c>
      <c r="E23" s="1">
        <v>0</v>
      </c>
      <c r="F23" s="7">
        <f t="shared" si="0"/>
        <v>0</v>
      </c>
    </row>
    <row r="24" spans="1:6" ht="12.75">
      <c r="A24" t="s">
        <v>28</v>
      </c>
      <c r="B24">
        <v>3354</v>
      </c>
      <c r="C24" s="1">
        <v>6820370</v>
      </c>
      <c r="D24" s="1">
        <v>6820370</v>
      </c>
      <c r="E24" s="1">
        <v>4604538</v>
      </c>
      <c r="F24" s="7">
        <f t="shared" si="0"/>
        <v>0.6751155729088011</v>
      </c>
    </row>
    <row r="25" spans="1:6" ht="12.75">
      <c r="A25" t="s">
        <v>195</v>
      </c>
      <c r="B25">
        <v>3355</v>
      </c>
      <c r="C25" s="1">
        <v>18364694</v>
      </c>
      <c r="D25" s="1">
        <v>18809413</v>
      </c>
      <c r="E25" s="1">
        <v>12178825</v>
      </c>
      <c r="F25" s="7">
        <f t="shared" si="0"/>
        <v>0.6474856498711576</v>
      </c>
    </row>
    <row r="26" spans="1:6" ht="12.75">
      <c r="A26" t="s">
        <v>213</v>
      </c>
      <c r="B26">
        <v>3361</v>
      </c>
      <c r="C26" s="1">
        <v>1739093</v>
      </c>
      <c r="D26" s="1">
        <v>1936050</v>
      </c>
      <c r="E26" s="1">
        <v>1936050</v>
      </c>
      <c r="F26" s="7">
        <f t="shared" si="0"/>
        <v>1</v>
      </c>
    </row>
    <row r="27" spans="1:6" ht="11.25" customHeight="1">
      <c r="A27" t="s">
        <v>281</v>
      </c>
      <c r="B27">
        <v>3363</v>
      </c>
      <c r="C27" s="1">
        <v>500000</v>
      </c>
      <c r="D27" s="1">
        <v>600180</v>
      </c>
      <c r="E27" s="1">
        <v>600180</v>
      </c>
      <c r="F27" s="7">
        <f t="shared" si="0"/>
        <v>1</v>
      </c>
    </row>
    <row r="28" spans="1:6" ht="12.75">
      <c r="A28" t="s">
        <v>147</v>
      </c>
      <c r="B28">
        <v>3375</v>
      </c>
      <c r="C28" s="1">
        <v>625214</v>
      </c>
      <c r="D28" s="1">
        <v>641883</v>
      </c>
      <c r="E28" s="1">
        <v>422366</v>
      </c>
      <c r="F28" s="7">
        <f t="shared" si="0"/>
        <v>0.6580108836033981</v>
      </c>
    </row>
    <row r="29" spans="1:6" ht="12.75">
      <c r="A29" t="s">
        <v>148</v>
      </c>
      <c r="B29">
        <v>3376</v>
      </c>
      <c r="C29" s="1">
        <v>225415</v>
      </c>
      <c r="D29" s="1">
        <v>232854</v>
      </c>
      <c r="E29" s="1">
        <v>152758</v>
      </c>
      <c r="F29" s="7">
        <f t="shared" si="0"/>
        <v>0.6560248052427702</v>
      </c>
    </row>
    <row r="30" spans="1:6" ht="12.75">
      <c r="A30" t="s">
        <v>185</v>
      </c>
      <c r="B30">
        <v>3390</v>
      </c>
      <c r="C30" s="1">
        <v>408087</v>
      </c>
      <c r="D30" s="1">
        <v>313076</v>
      </c>
      <c r="E30" s="1">
        <v>167245.99</v>
      </c>
      <c r="F30" s="7">
        <f t="shared" si="0"/>
        <v>0.5342025259042532</v>
      </c>
    </row>
    <row r="31" spans="1:6" ht="12.75">
      <c r="A31" t="s">
        <v>214</v>
      </c>
      <c r="B31">
        <v>3399</v>
      </c>
      <c r="C31" s="1">
        <v>28376</v>
      </c>
      <c r="D31" s="1">
        <v>28376</v>
      </c>
      <c r="E31" s="1">
        <v>21282</v>
      </c>
      <c r="F31" s="7">
        <f t="shared" si="0"/>
        <v>0.75</v>
      </c>
    </row>
    <row r="32" ht="12.75">
      <c r="F32" s="7" t="s">
        <v>9</v>
      </c>
    </row>
    <row r="33" spans="1:6" ht="13.5" thickBot="1">
      <c r="A33" s="59" t="s">
        <v>29</v>
      </c>
      <c r="B33" s="59"/>
      <c r="C33" s="49">
        <f>SUM(C16:C32)</f>
        <v>158362311</v>
      </c>
      <c r="D33" s="49">
        <f>SUM(D16:D32)</f>
        <v>159262608.81</v>
      </c>
      <c r="E33" s="49">
        <f>SUM(E16:E32)</f>
        <v>106597094.24</v>
      </c>
      <c r="F33" s="60">
        <f>SUM(E33/D33)</f>
        <v>0.6693165146325722</v>
      </c>
    </row>
    <row r="34" ht="13.5" thickTop="1">
      <c r="F34" s="7" t="s">
        <v>9</v>
      </c>
    </row>
    <row r="35" spans="1:6" ht="12.75">
      <c r="A35" s="47" t="s">
        <v>30</v>
      </c>
      <c r="F35" s="24" t="s">
        <v>9</v>
      </c>
    </row>
    <row r="36" spans="1:6" ht="12.75">
      <c r="A36" t="s">
        <v>31</v>
      </c>
      <c r="B36">
        <v>3411</v>
      </c>
      <c r="C36" s="1">
        <v>41985611</v>
      </c>
      <c r="D36" s="1">
        <v>42536033</v>
      </c>
      <c r="E36" s="1">
        <v>38432816.74</v>
      </c>
      <c r="F36" s="24">
        <f>SUM(E36/D36)</f>
        <v>0.9035355210487072</v>
      </c>
    </row>
    <row r="37" spans="1:6" ht="12.75">
      <c r="A37" t="s">
        <v>149</v>
      </c>
      <c r="B37">
        <v>3421</v>
      </c>
      <c r="C37" s="1">
        <v>110000</v>
      </c>
      <c r="D37" s="1">
        <v>186246.33</v>
      </c>
      <c r="E37" s="1">
        <v>186246.33</v>
      </c>
      <c r="F37" s="24">
        <f>SUM(E37/D37)</f>
        <v>1</v>
      </c>
    </row>
    <row r="38" spans="1:8" ht="12.75">
      <c r="A38" t="s">
        <v>181</v>
      </c>
      <c r="B38">
        <v>3425</v>
      </c>
      <c r="C38" s="1">
        <v>105150</v>
      </c>
      <c r="D38" s="1">
        <v>147400</v>
      </c>
      <c r="E38" s="1">
        <v>103240</v>
      </c>
      <c r="F38" s="24">
        <f>SUM(E38/D38)</f>
        <v>0.7004070556309362</v>
      </c>
      <c r="H38" s="1"/>
    </row>
    <row r="39" spans="1:8" ht="12.75">
      <c r="A39" t="s">
        <v>150</v>
      </c>
      <c r="B39">
        <v>3430</v>
      </c>
      <c r="C39" s="1">
        <v>800000</v>
      </c>
      <c r="D39" s="1">
        <v>800000</v>
      </c>
      <c r="E39" s="1">
        <v>929701.65</v>
      </c>
      <c r="F39" s="24">
        <f aca="true" t="shared" si="1" ref="F39:F50">SUM(E39/D39)</f>
        <v>1.1621270625</v>
      </c>
      <c r="H39" s="1"/>
    </row>
    <row r="40" spans="1:6" ht="12.75">
      <c r="A40" t="s">
        <v>151</v>
      </c>
      <c r="B40">
        <v>3440</v>
      </c>
      <c r="C40" s="1">
        <v>176000</v>
      </c>
      <c r="D40" s="1">
        <v>176000</v>
      </c>
      <c r="E40" s="1">
        <v>159000</v>
      </c>
      <c r="F40" s="24">
        <f t="shared" si="1"/>
        <v>0.9034090909090909</v>
      </c>
    </row>
    <row r="41" spans="1:6" ht="12.75">
      <c r="A41" t="s">
        <v>159</v>
      </c>
      <c r="B41">
        <v>3461</v>
      </c>
      <c r="C41" s="1">
        <v>14000</v>
      </c>
      <c r="D41" s="1">
        <v>14000</v>
      </c>
      <c r="E41" s="1">
        <v>7541</v>
      </c>
      <c r="F41" s="24">
        <f t="shared" si="1"/>
        <v>0.5386428571428571</v>
      </c>
    </row>
    <row r="42" spans="1:6" ht="12.75">
      <c r="A42" t="s">
        <v>215</v>
      </c>
      <c r="B42">
        <v>3462</v>
      </c>
      <c r="C42" s="1">
        <v>4000</v>
      </c>
      <c r="D42" s="1">
        <v>4000</v>
      </c>
      <c r="E42" s="1">
        <v>2490</v>
      </c>
      <c r="F42" s="24">
        <f t="shared" si="1"/>
        <v>0.6225</v>
      </c>
    </row>
    <row r="43" spans="1:6" ht="12.75">
      <c r="A43" t="s">
        <v>160</v>
      </c>
      <c r="B43">
        <v>3466</v>
      </c>
      <c r="C43" s="1">
        <v>33000</v>
      </c>
      <c r="D43" s="1">
        <v>33000</v>
      </c>
      <c r="E43" s="1">
        <v>8264.07</v>
      </c>
      <c r="F43" s="24">
        <f t="shared" si="1"/>
        <v>0.2504263636363636</v>
      </c>
    </row>
    <row r="44" spans="1:6" ht="12.75">
      <c r="A44" t="s">
        <v>284</v>
      </c>
      <c r="B44">
        <v>3469</v>
      </c>
      <c r="C44" s="1">
        <v>43000</v>
      </c>
      <c r="D44" s="1">
        <v>43000</v>
      </c>
      <c r="E44" s="1">
        <v>65</v>
      </c>
      <c r="F44" s="24">
        <f t="shared" si="1"/>
        <v>0.0015116279069767441</v>
      </c>
    </row>
    <row r="45" spans="1:6" s="18" customFormat="1" ht="12.75">
      <c r="A45" s="18" t="s">
        <v>183</v>
      </c>
      <c r="B45" s="18">
        <v>3471</v>
      </c>
      <c r="C45" s="17">
        <v>708923.8</v>
      </c>
      <c r="D45" s="17">
        <v>362754.8</v>
      </c>
      <c r="E45" s="17">
        <v>251509.32</v>
      </c>
      <c r="F45" s="24">
        <f t="shared" si="1"/>
        <v>0.6933314734911847</v>
      </c>
    </row>
    <row r="46" spans="1:6" ht="12.75">
      <c r="A46" t="s">
        <v>32</v>
      </c>
      <c r="B46">
        <v>3490</v>
      </c>
      <c r="C46" s="1">
        <v>650000</v>
      </c>
      <c r="D46" s="1">
        <v>747834.72</v>
      </c>
      <c r="E46" s="1">
        <v>400797.01</v>
      </c>
      <c r="F46" s="24">
        <f t="shared" si="1"/>
        <v>0.5359433030870779</v>
      </c>
    </row>
    <row r="47" spans="1:6" ht="12.75">
      <c r="A47" t="s">
        <v>186</v>
      </c>
      <c r="B47">
        <v>3494</v>
      </c>
      <c r="C47" s="1">
        <v>450000</v>
      </c>
      <c r="D47" s="1">
        <v>529000.2</v>
      </c>
      <c r="E47" s="1">
        <v>297224.64</v>
      </c>
      <c r="F47" s="24">
        <f t="shared" si="1"/>
        <v>0.5618611108275574</v>
      </c>
    </row>
    <row r="48" spans="1:6" ht="12.75">
      <c r="A48" t="s">
        <v>216</v>
      </c>
      <c r="B48">
        <v>3495</v>
      </c>
      <c r="C48" s="1">
        <v>0</v>
      </c>
      <c r="D48" s="1">
        <v>11896</v>
      </c>
      <c r="E48" s="1">
        <v>13775.34</v>
      </c>
      <c r="F48" s="24">
        <f t="shared" si="1"/>
        <v>1.1579808338937458</v>
      </c>
    </row>
    <row r="49" spans="1:6" ht="12.75">
      <c r="A49" t="s">
        <v>187</v>
      </c>
      <c r="B49">
        <v>3497</v>
      </c>
      <c r="C49" s="1">
        <v>2000</v>
      </c>
      <c r="D49" s="1">
        <v>95481.92</v>
      </c>
      <c r="E49" s="1">
        <v>92417.67</v>
      </c>
      <c r="F49" s="24">
        <f t="shared" si="1"/>
        <v>0.9679075368404825</v>
      </c>
    </row>
    <row r="50" spans="1:6" ht="12.75">
      <c r="A50" t="s">
        <v>188</v>
      </c>
      <c r="B50">
        <v>3498</v>
      </c>
      <c r="C50" s="1">
        <v>40000</v>
      </c>
      <c r="D50" s="1">
        <v>40000</v>
      </c>
      <c r="E50" s="1">
        <v>10000</v>
      </c>
      <c r="F50" s="24">
        <f t="shared" si="1"/>
        <v>0.25</v>
      </c>
    </row>
    <row r="51" spans="1:6" ht="12.75">
      <c r="A51" t="s">
        <v>217</v>
      </c>
      <c r="B51">
        <v>3499</v>
      </c>
      <c r="C51" s="1">
        <v>175000</v>
      </c>
      <c r="D51" s="1">
        <v>175000</v>
      </c>
      <c r="E51" s="1">
        <v>76551.99</v>
      </c>
      <c r="F51" s="24">
        <f>SUM(E51/D51)</f>
        <v>0.4374399428571429</v>
      </c>
    </row>
    <row r="52" ht="12.75">
      <c r="F52" s="7"/>
    </row>
    <row r="53" spans="1:6" ht="13.5" thickBot="1">
      <c r="A53" s="59" t="s">
        <v>33</v>
      </c>
      <c r="B53" s="59"/>
      <c r="C53" s="49">
        <f>SUM(C36:C52)</f>
        <v>45296684.8</v>
      </c>
      <c r="D53" s="49">
        <f>SUM(D36:D52)</f>
        <v>45901646.97</v>
      </c>
      <c r="E53" s="49">
        <f>SUM(E36:E52)</f>
        <v>40971640.760000005</v>
      </c>
      <c r="F53" s="60">
        <f>SUM(E53/D53)</f>
        <v>0.892596311125348</v>
      </c>
    </row>
    <row r="54" spans="1:6" ht="13.5" thickTop="1">
      <c r="A54" s="9"/>
      <c r="B54" s="9"/>
      <c r="C54" s="12"/>
      <c r="D54" s="12"/>
      <c r="E54" s="12"/>
      <c r="F54" s="15"/>
    </row>
    <row r="55" spans="1:6" ht="12.75">
      <c r="A55" s="61" t="s">
        <v>197</v>
      </c>
      <c r="F55" s="7" t="s">
        <v>9</v>
      </c>
    </row>
    <row r="56" spans="1:6" ht="12.75">
      <c r="A56" t="s">
        <v>196</v>
      </c>
      <c r="B56">
        <v>3630</v>
      </c>
      <c r="C56" s="1">
        <v>1680000</v>
      </c>
      <c r="D56" s="1">
        <v>1730000</v>
      </c>
      <c r="E56" s="1">
        <v>799064.88</v>
      </c>
      <c r="F56" s="7">
        <f>SUM(E56/D56)</f>
        <v>0.4618872138728324</v>
      </c>
    </row>
    <row r="57" ht="12.75">
      <c r="F57" s="7"/>
    </row>
    <row r="58" spans="1:6" ht="13.5" thickBot="1">
      <c r="A58" s="59" t="s">
        <v>198</v>
      </c>
      <c r="B58" s="59"/>
      <c r="C58" s="49">
        <f>SUM(C56:C57)</f>
        <v>1680000</v>
      </c>
      <c r="D58" s="49">
        <f>SUM(D56:D57)</f>
        <v>1730000</v>
      </c>
      <c r="E58" s="49">
        <f>SUM(E56:E57)</f>
        <v>799064.88</v>
      </c>
      <c r="F58" s="60">
        <f>SUM(E58/D58)</f>
        <v>0.4618872138728324</v>
      </c>
    </row>
    <row r="59" ht="13.5" thickTop="1">
      <c r="F59" s="7" t="s">
        <v>9</v>
      </c>
    </row>
    <row r="60" spans="1:6" ht="12.75">
      <c r="A60" s="47" t="s">
        <v>199</v>
      </c>
      <c r="F60" s="7"/>
    </row>
    <row r="61" spans="1:6" ht="12.75">
      <c r="A61" t="s">
        <v>218</v>
      </c>
      <c r="B61">
        <v>3733</v>
      </c>
      <c r="C61" s="1">
        <v>25000</v>
      </c>
      <c r="D61" s="1">
        <v>56523.75</v>
      </c>
      <c r="E61" s="1">
        <v>56523.75</v>
      </c>
      <c r="F61" s="7">
        <f>SUM(E61/D61)</f>
        <v>1</v>
      </c>
    </row>
    <row r="62" spans="1:6" ht="12.75">
      <c r="A62" t="s">
        <v>132</v>
      </c>
      <c r="B62">
        <v>3740</v>
      </c>
      <c r="C62" s="1">
        <v>20000</v>
      </c>
      <c r="D62" s="1">
        <v>31773.01</v>
      </c>
      <c r="E62" s="1">
        <v>44353.01</v>
      </c>
      <c r="F62" s="7">
        <f>SUM(E62/D62)</f>
        <v>1.3959335297474178</v>
      </c>
    </row>
    <row r="63" ht="12.75">
      <c r="F63" s="7"/>
    </row>
    <row r="64" spans="1:6" ht="13.5" thickBot="1">
      <c r="A64" s="59" t="s">
        <v>200</v>
      </c>
      <c r="B64" s="59"/>
      <c r="C64" s="49">
        <f>SUM(C60:C63)</f>
        <v>45000</v>
      </c>
      <c r="D64" s="49">
        <f>SUM(D60:D63)</f>
        <v>88296.76</v>
      </c>
      <c r="E64" s="49">
        <f>SUM(E60:E63)</f>
        <v>100876.76000000001</v>
      </c>
      <c r="F64" s="60">
        <f>SUM(E64/D64)</f>
        <v>1.142474083986774</v>
      </c>
    </row>
    <row r="65" spans="4:6" ht="13.5" thickTop="1">
      <c r="D65" s="1" t="s">
        <v>9</v>
      </c>
      <c r="F65" s="7"/>
    </row>
    <row r="66" spans="1:8" ht="12.75">
      <c r="A66" s="47" t="s">
        <v>34</v>
      </c>
      <c r="C66" s="1">
        <f>SUM(C64+C58+C53+C33+C13)</f>
        <v>206313995.8</v>
      </c>
      <c r="D66" s="1">
        <f>SUM(D64+D58+D53+D33+D13)</f>
        <v>207912552.54</v>
      </c>
      <c r="E66" s="1">
        <f>SUM(E64+E58+E53+E33+E13)</f>
        <v>148580187.76</v>
      </c>
      <c r="F66" s="7">
        <f>SUM(E66/D66)</f>
        <v>0.7146282701301302</v>
      </c>
      <c r="G66" s="1"/>
      <c r="H66" s="1"/>
    </row>
    <row r="67" spans="1:6" ht="12.75">
      <c r="A67" t="s">
        <v>289</v>
      </c>
      <c r="C67" s="1">
        <v>20898485.22</v>
      </c>
      <c r="D67" s="1">
        <v>20898485.22</v>
      </c>
      <c r="E67" s="1">
        <v>20898485.22</v>
      </c>
      <c r="F67" s="7" t="s">
        <v>9</v>
      </c>
    </row>
    <row r="68" ht="12.75">
      <c r="F68" s="7" t="s">
        <v>9</v>
      </c>
    </row>
    <row r="69" spans="1:6" ht="13.5" thickBot="1">
      <c r="A69" s="59" t="s">
        <v>12</v>
      </c>
      <c r="B69" s="59"/>
      <c r="C69" s="49">
        <f>SUM(C66:C68)</f>
        <v>227212481.02</v>
      </c>
      <c r="D69" s="49">
        <f>SUM(D66:D68)</f>
        <v>228811037.76</v>
      </c>
      <c r="E69" s="49">
        <f>SUM(E66:E68)</f>
        <v>169478672.98</v>
      </c>
      <c r="F69" s="60">
        <f>SUM(E69/D69)</f>
        <v>0.7406927333539138</v>
      </c>
    </row>
    <row r="70" ht="13.5" thickTop="1"/>
  </sheetData>
  <sheetProtection sheet="1" objects="1" scenarios="1"/>
  <printOptions gridLines="1" horizontalCentered="1"/>
  <pageMargins left="0.75" right="0.75" top="0" bottom="0" header="0.15" footer="0"/>
  <pageSetup fitToHeight="1" fitToWidth="1" horizontalDpi="600" verticalDpi="600" orientation="portrait" scale="9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6.00390625" style="1" bestFit="1" customWidth="1"/>
    <col min="4" max="4" width="14.421875" style="1" bestFit="1" customWidth="1"/>
    <col min="5" max="5" width="13.421875" style="1" bestFit="1" customWidth="1"/>
    <col min="6" max="6" width="12.28125" style="1" bestFit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421875" style="0" bestFit="1" customWidth="1"/>
    <col min="13" max="13" width="14.421875" style="0" customWidth="1"/>
    <col min="14" max="14" width="11.28125" style="0" bestFit="1" customWidth="1"/>
  </cols>
  <sheetData>
    <row r="2" ht="15.75">
      <c r="F2" s="83" t="s">
        <v>355</v>
      </c>
    </row>
    <row r="3" ht="15.75">
      <c r="F3" s="83" t="s">
        <v>358</v>
      </c>
    </row>
    <row r="4" ht="15.75">
      <c r="F4" s="83" t="s">
        <v>360</v>
      </c>
    </row>
    <row r="5" ht="15.75">
      <c r="F5" s="83" t="s">
        <v>357</v>
      </c>
    </row>
    <row r="6" ht="15.75">
      <c r="G6" s="83"/>
    </row>
    <row r="7" spans="1:12" ht="12.75">
      <c r="A7" s="47" t="s">
        <v>35</v>
      </c>
      <c r="B7" s="47" t="s">
        <v>19</v>
      </c>
      <c r="C7" s="48" t="s">
        <v>36</v>
      </c>
      <c r="D7" s="62">
        <v>100</v>
      </c>
      <c r="E7" s="62">
        <v>200</v>
      </c>
      <c r="F7" s="62">
        <v>300</v>
      </c>
      <c r="G7" s="62">
        <v>400</v>
      </c>
      <c r="H7" s="62">
        <v>500</v>
      </c>
      <c r="I7" s="62">
        <v>600</v>
      </c>
      <c r="J7" s="62">
        <v>700</v>
      </c>
      <c r="K7" s="45" t="s">
        <v>37</v>
      </c>
      <c r="L7" s="44" t="s">
        <v>38</v>
      </c>
    </row>
    <row r="8" spans="1:12" ht="12.75">
      <c r="A8" s="47"/>
      <c r="B8" s="47"/>
      <c r="C8" s="48" t="s">
        <v>39</v>
      </c>
      <c r="D8" s="45" t="s">
        <v>40</v>
      </c>
      <c r="E8" s="45" t="s">
        <v>41</v>
      </c>
      <c r="F8" s="45" t="s">
        <v>42</v>
      </c>
      <c r="G8" s="45" t="s">
        <v>43</v>
      </c>
      <c r="H8" s="45" t="s">
        <v>44</v>
      </c>
      <c r="I8" s="45" t="s">
        <v>45</v>
      </c>
      <c r="J8" s="45" t="s">
        <v>46</v>
      </c>
      <c r="K8" s="45" t="s">
        <v>47</v>
      </c>
      <c r="L8" s="44" t="s">
        <v>39</v>
      </c>
    </row>
    <row r="10" spans="1:12" ht="12.75">
      <c r="A10" t="s">
        <v>48</v>
      </c>
      <c r="B10">
        <v>5100</v>
      </c>
      <c r="C10" s="1">
        <v>112722737.27</v>
      </c>
      <c r="D10" s="1">
        <v>43888816.56</v>
      </c>
      <c r="E10" s="1">
        <v>10270225.27</v>
      </c>
      <c r="F10" s="1">
        <v>739672.88</v>
      </c>
      <c r="G10" s="1">
        <v>1160.79</v>
      </c>
      <c r="H10" s="1">
        <v>4485289.22</v>
      </c>
      <c r="I10" s="1">
        <v>664771.1</v>
      </c>
      <c r="J10" s="1">
        <v>50748.38</v>
      </c>
      <c r="K10" s="1">
        <f>SUM(D10:J10)</f>
        <v>60100684.2</v>
      </c>
      <c r="L10" s="7">
        <f aca="true" t="shared" si="0" ref="L10:L32">SUM(K10/C10)</f>
        <v>0.5331726824202591</v>
      </c>
    </row>
    <row r="11" spans="1:12" ht="12.75">
      <c r="A11" t="s">
        <v>49</v>
      </c>
      <c r="B11">
        <v>5200</v>
      </c>
      <c r="C11" s="1">
        <v>21556645.78</v>
      </c>
      <c r="D11" s="1">
        <v>9730826.74</v>
      </c>
      <c r="E11" s="1">
        <v>2338357.64</v>
      </c>
      <c r="F11" s="1">
        <v>762015.11</v>
      </c>
      <c r="G11" s="1">
        <v>2365.6</v>
      </c>
      <c r="H11" s="1">
        <v>264295.12</v>
      </c>
      <c r="I11" s="1">
        <v>78729.13</v>
      </c>
      <c r="J11" s="1">
        <v>25405.08</v>
      </c>
      <c r="K11" s="1">
        <f aca="true" t="shared" si="1" ref="K11:K32">SUM(D11:J11)</f>
        <v>13201994.42</v>
      </c>
      <c r="L11" s="7">
        <f t="shared" si="0"/>
        <v>0.6124326833931025</v>
      </c>
    </row>
    <row r="12" spans="1:12" ht="12.75">
      <c r="A12" t="s">
        <v>50</v>
      </c>
      <c r="B12">
        <v>5300</v>
      </c>
      <c r="C12" s="1">
        <v>4963942.1</v>
      </c>
      <c r="D12" s="1">
        <v>2353596.25</v>
      </c>
      <c r="E12" s="1">
        <v>530955.61</v>
      </c>
      <c r="F12" s="1">
        <v>16432.97</v>
      </c>
      <c r="G12" s="1">
        <v>742.06</v>
      </c>
      <c r="H12" s="1">
        <v>103498.73</v>
      </c>
      <c r="I12" s="1">
        <v>102750.51</v>
      </c>
      <c r="J12" s="1">
        <v>0</v>
      </c>
      <c r="K12" s="1">
        <f t="shared" si="1"/>
        <v>3107976.13</v>
      </c>
      <c r="L12" s="7">
        <f t="shared" si="0"/>
        <v>0.6261104717559055</v>
      </c>
    </row>
    <row r="13" spans="1:12" ht="12.75">
      <c r="A13" t="s">
        <v>51</v>
      </c>
      <c r="B13">
        <v>5400</v>
      </c>
      <c r="C13" s="1">
        <v>587432.66</v>
      </c>
      <c r="D13" s="1">
        <v>144132.54</v>
      </c>
      <c r="E13" s="1">
        <v>24547.77</v>
      </c>
      <c r="F13" s="1">
        <v>16167.16</v>
      </c>
      <c r="G13" s="1">
        <v>0</v>
      </c>
      <c r="H13" s="1">
        <v>15570.69</v>
      </c>
      <c r="I13" s="1">
        <v>133110.36</v>
      </c>
      <c r="J13" s="1">
        <v>0</v>
      </c>
      <c r="K13" s="1">
        <f t="shared" si="1"/>
        <v>333528.52</v>
      </c>
      <c r="L13" s="7">
        <f t="shared" si="0"/>
        <v>0.5677731980377121</v>
      </c>
    </row>
    <row r="14" spans="1:13" ht="12.75">
      <c r="A14" t="s">
        <v>332</v>
      </c>
      <c r="B14">
        <v>5500</v>
      </c>
      <c r="C14" s="1">
        <v>132841.36</v>
      </c>
      <c r="D14" s="1">
        <v>18825.96</v>
      </c>
      <c r="E14" s="1">
        <v>2839.05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1"/>
        <v>21665.01</v>
      </c>
      <c r="L14" s="7">
        <f t="shared" si="0"/>
        <v>0.163089342054312</v>
      </c>
      <c r="M14" s="1"/>
    </row>
    <row r="15" spans="1:13" ht="12.75">
      <c r="A15" t="s">
        <v>52</v>
      </c>
      <c r="B15">
        <v>5900</v>
      </c>
      <c r="C15" s="1">
        <v>60780</v>
      </c>
      <c r="D15" s="1">
        <v>5400</v>
      </c>
      <c r="E15" s="1">
        <v>733.9</v>
      </c>
      <c r="F15" s="1">
        <v>0</v>
      </c>
      <c r="G15" s="1">
        <v>0</v>
      </c>
      <c r="H15" s="1">
        <v>383.11</v>
      </c>
      <c r="I15" s="1">
        <v>0</v>
      </c>
      <c r="J15" s="1">
        <v>0</v>
      </c>
      <c r="K15" s="1">
        <f t="shared" si="1"/>
        <v>6517.009999999999</v>
      </c>
      <c r="L15" s="7">
        <f t="shared" si="0"/>
        <v>0.10722293517604474</v>
      </c>
      <c r="M15" s="1"/>
    </row>
    <row r="16" spans="1:12" ht="12.75">
      <c r="A16" t="s">
        <v>53</v>
      </c>
      <c r="B16">
        <v>6100</v>
      </c>
      <c r="C16" s="1">
        <v>10546824.67</v>
      </c>
      <c r="D16" s="1">
        <v>5082658.37</v>
      </c>
      <c r="E16" s="1">
        <v>1188949.82</v>
      </c>
      <c r="F16" s="1">
        <v>497836.34</v>
      </c>
      <c r="G16" s="1">
        <v>1965.52</v>
      </c>
      <c r="H16" s="1">
        <v>49725.42</v>
      </c>
      <c r="I16" s="1">
        <v>4758.01</v>
      </c>
      <c r="J16" s="1">
        <v>9281.46</v>
      </c>
      <c r="K16" s="1">
        <f t="shared" si="1"/>
        <v>6835174.9399999995</v>
      </c>
      <c r="L16" s="7">
        <f t="shared" si="0"/>
        <v>0.6480789388148612</v>
      </c>
    </row>
    <row r="17" spans="1:12" ht="12.75">
      <c r="A17" t="s">
        <v>54</v>
      </c>
      <c r="B17">
        <v>6200</v>
      </c>
      <c r="C17" s="1">
        <v>4651366.68</v>
      </c>
      <c r="D17" s="1">
        <v>2012980.33</v>
      </c>
      <c r="E17" s="1">
        <v>463825.47</v>
      </c>
      <c r="F17" s="1">
        <v>22351.21</v>
      </c>
      <c r="G17" s="1">
        <v>0</v>
      </c>
      <c r="H17" s="1">
        <v>144793.32</v>
      </c>
      <c r="I17" s="1">
        <v>287766.97</v>
      </c>
      <c r="J17" s="1">
        <v>3584.42</v>
      </c>
      <c r="K17" s="1">
        <f t="shared" si="1"/>
        <v>2935301.7199999997</v>
      </c>
      <c r="L17" s="7">
        <f t="shared" si="0"/>
        <v>0.6310622064309065</v>
      </c>
    </row>
    <row r="18" spans="1:12" ht="12.75">
      <c r="A18" t="s">
        <v>55</v>
      </c>
      <c r="B18">
        <v>6300</v>
      </c>
      <c r="C18" s="1">
        <v>2735653.83</v>
      </c>
      <c r="D18" s="1">
        <v>1512705.02</v>
      </c>
      <c r="E18" s="1">
        <v>318993.94</v>
      </c>
      <c r="F18" s="1">
        <v>76790.22</v>
      </c>
      <c r="G18" s="1">
        <v>0</v>
      </c>
      <c r="H18" s="1">
        <v>52068.88</v>
      </c>
      <c r="I18" s="1">
        <v>36308.27</v>
      </c>
      <c r="J18" s="1">
        <v>4983.58</v>
      </c>
      <c r="K18" s="1">
        <f t="shared" si="1"/>
        <v>2001849.91</v>
      </c>
      <c r="L18" s="7">
        <f t="shared" si="0"/>
        <v>0.731762874398476</v>
      </c>
    </row>
    <row r="19" spans="1:12" ht="12.75">
      <c r="A19" t="s">
        <v>56</v>
      </c>
      <c r="B19">
        <v>6400</v>
      </c>
      <c r="C19" s="1">
        <v>1437544.29</v>
      </c>
      <c r="D19" s="1">
        <v>288484.71</v>
      </c>
      <c r="E19" s="1">
        <v>56547.3</v>
      </c>
      <c r="F19" s="1">
        <v>260691.61</v>
      </c>
      <c r="G19" s="1">
        <v>0</v>
      </c>
      <c r="H19" s="1">
        <v>30040.05</v>
      </c>
      <c r="I19" s="1">
        <v>1916.75</v>
      </c>
      <c r="J19" s="1">
        <v>1871.15</v>
      </c>
      <c r="K19" s="1">
        <f t="shared" si="1"/>
        <v>639551.5700000001</v>
      </c>
      <c r="L19" s="7">
        <f t="shared" si="0"/>
        <v>0.4448917326922846</v>
      </c>
    </row>
    <row r="20" spans="1:12" ht="12.75">
      <c r="A20" t="s">
        <v>333</v>
      </c>
      <c r="B20">
        <v>6500</v>
      </c>
      <c r="C20" s="1">
        <v>625468.53</v>
      </c>
      <c r="D20" s="1">
        <v>277254.59</v>
      </c>
      <c r="E20" s="1">
        <v>61450.87</v>
      </c>
      <c r="F20" s="1">
        <v>22082</v>
      </c>
      <c r="G20" s="1">
        <v>0</v>
      </c>
      <c r="H20" s="13">
        <v>-9430.39</v>
      </c>
      <c r="I20" s="1">
        <v>0</v>
      </c>
      <c r="J20" s="1">
        <v>3424.92</v>
      </c>
      <c r="K20" s="1">
        <f>SUM(D20:J20)</f>
        <v>354781.99</v>
      </c>
      <c r="L20" s="7">
        <f>SUM(K20/C20)</f>
        <v>0.5672259641903965</v>
      </c>
    </row>
    <row r="21" spans="1:12" ht="12.75">
      <c r="A21" t="s">
        <v>57</v>
      </c>
      <c r="B21">
        <v>7100</v>
      </c>
      <c r="C21" s="1">
        <v>2188223.64</v>
      </c>
      <c r="D21" s="1">
        <v>102277.75</v>
      </c>
      <c r="E21" s="1">
        <v>67342.2</v>
      </c>
      <c r="F21" s="1">
        <v>198685.99</v>
      </c>
      <c r="G21" s="1">
        <v>0</v>
      </c>
      <c r="H21" s="1">
        <v>307</v>
      </c>
      <c r="I21" s="1">
        <v>0</v>
      </c>
      <c r="J21" s="1">
        <v>19772</v>
      </c>
      <c r="K21" s="1">
        <f t="shared" si="1"/>
        <v>388384.94</v>
      </c>
      <c r="L21" s="7">
        <f t="shared" si="0"/>
        <v>0.177488686668242</v>
      </c>
    </row>
    <row r="22" spans="1:12" ht="12.75">
      <c r="A22" t="s">
        <v>58</v>
      </c>
      <c r="B22">
        <v>7200</v>
      </c>
      <c r="C22" s="1">
        <v>883877.02</v>
      </c>
      <c r="D22" s="1">
        <v>265227.3</v>
      </c>
      <c r="E22" s="1">
        <v>59072.8</v>
      </c>
      <c r="F22" s="1">
        <v>39252.62</v>
      </c>
      <c r="G22" s="1">
        <v>0</v>
      </c>
      <c r="H22" s="1">
        <v>4003.57</v>
      </c>
      <c r="I22" s="1">
        <v>9976.66</v>
      </c>
      <c r="J22" s="1">
        <v>16472.41</v>
      </c>
      <c r="K22" s="1">
        <f t="shared" si="1"/>
        <v>394005.3599999999</v>
      </c>
      <c r="L22" s="7">
        <f t="shared" si="0"/>
        <v>0.4457694352094366</v>
      </c>
    </row>
    <row r="23" spans="1:12" ht="12.75">
      <c r="A23" t="s">
        <v>59</v>
      </c>
      <c r="B23">
        <v>7300</v>
      </c>
      <c r="C23" s="1">
        <v>11255326.31</v>
      </c>
      <c r="D23" s="1">
        <v>6151229.13</v>
      </c>
      <c r="E23" s="1">
        <v>1334902.72</v>
      </c>
      <c r="F23" s="1">
        <v>62152.2</v>
      </c>
      <c r="G23" s="1">
        <v>0</v>
      </c>
      <c r="H23" s="1">
        <v>29097.83</v>
      </c>
      <c r="I23" s="1">
        <v>13563.4</v>
      </c>
      <c r="J23" s="1">
        <v>1114.32</v>
      </c>
      <c r="K23" s="1">
        <f t="shared" si="1"/>
        <v>7592059.600000001</v>
      </c>
      <c r="L23" s="7">
        <f t="shared" si="0"/>
        <v>0.6745303859608847</v>
      </c>
    </row>
    <row r="24" spans="1:12" ht="12.75">
      <c r="A24" t="s">
        <v>60</v>
      </c>
      <c r="B24">
        <v>7400</v>
      </c>
      <c r="C24" s="1">
        <v>6738385.66</v>
      </c>
      <c r="D24" s="1">
        <v>460315.93</v>
      </c>
      <c r="E24" s="1">
        <v>98285.03</v>
      </c>
      <c r="F24" s="1">
        <v>85345.76</v>
      </c>
      <c r="G24" s="1">
        <v>2300.14</v>
      </c>
      <c r="H24" s="1">
        <v>6108.55</v>
      </c>
      <c r="I24" s="1">
        <v>1631254.02</v>
      </c>
      <c r="J24" s="1">
        <v>174</v>
      </c>
      <c r="K24" s="1">
        <f t="shared" si="1"/>
        <v>2283783.43</v>
      </c>
      <c r="L24" s="7">
        <f t="shared" si="0"/>
        <v>0.33892144873168334</v>
      </c>
    </row>
    <row r="25" spans="1:12" ht="12.75">
      <c r="A25" t="s">
        <v>61</v>
      </c>
      <c r="B25">
        <v>7500</v>
      </c>
      <c r="C25" s="1">
        <v>569157.25</v>
      </c>
      <c r="D25" s="1">
        <v>313926.92</v>
      </c>
      <c r="E25" s="1">
        <v>69242.03</v>
      </c>
      <c r="F25" s="1">
        <v>4435.95</v>
      </c>
      <c r="G25" s="1">
        <v>0</v>
      </c>
      <c r="H25" s="1">
        <v>4047.6</v>
      </c>
      <c r="I25" s="1">
        <v>899.95</v>
      </c>
      <c r="J25" s="1">
        <v>5916</v>
      </c>
      <c r="K25" s="1">
        <f t="shared" si="1"/>
        <v>398468.44999999995</v>
      </c>
      <c r="L25" s="7">
        <f t="shared" si="0"/>
        <v>0.7001025639223606</v>
      </c>
    </row>
    <row r="26" spans="1:12" s="18" customFormat="1" ht="12.75">
      <c r="A26" s="18" t="s">
        <v>178</v>
      </c>
      <c r="B26" s="18">
        <v>7600</v>
      </c>
      <c r="C26" s="17">
        <v>41341.97</v>
      </c>
      <c r="D26" s="17">
        <v>42318.24</v>
      </c>
      <c r="E26" s="17">
        <v>3170.24</v>
      </c>
      <c r="F26" s="17">
        <v>440</v>
      </c>
      <c r="G26" s="17">
        <v>0</v>
      </c>
      <c r="H26" s="17">
        <v>0</v>
      </c>
      <c r="I26" s="17">
        <v>0</v>
      </c>
      <c r="J26" s="17">
        <v>251.02</v>
      </c>
      <c r="K26" s="1">
        <f t="shared" si="1"/>
        <v>46179.49999999999</v>
      </c>
      <c r="L26" s="7">
        <f t="shared" si="0"/>
        <v>1.117012566164602</v>
      </c>
    </row>
    <row r="27" spans="1:12" ht="12.75">
      <c r="A27" t="s">
        <v>62</v>
      </c>
      <c r="B27">
        <v>7700</v>
      </c>
      <c r="C27" s="1">
        <v>3197181.98</v>
      </c>
      <c r="D27" s="1">
        <v>1293390.89</v>
      </c>
      <c r="E27" s="1">
        <v>293289.18</v>
      </c>
      <c r="F27" s="1">
        <v>274101.75</v>
      </c>
      <c r="G27" s="1">
        <v>11331.4</v>
      </c>
      <c r="H27" s="13">
        <v>44032.21</v>
      </c>
      <c r="I27" s="1">
        <v>85436.24</v>
      </c>
      <c r="J27" s="1">
        <v>45432.11</v>
      </c>
      <c r="K27" s="1">
        <f t="shared" si="1"/>
        <v>2047013.7799999998</v>
      </c>
      <c r="L27" s="7">
        <f t="shared" si="0"/>
        <v>0.6402556353704958</v>
      </c>
    </row>
    <row r="28" spans="1:12" ht="12.75">
      <c r="A28" t="s">
        <v>63</v>
      </c>
      <c r="B28">
        <v>7800</v>
      </c>
      <c r="C28" s="1">
        <v>11817766.29</v>
      </c>
      <c r="D28" s="1">
        <v>4005842.9</v>
      </c>
      <c r="E28" s="1">
        <v>1245214.34</v>
      </c>
      <c r="F28" s="1">
        <v>236281.08</v>
      </c>
      <c r="G28" s="1">
        <v>820547.76</v>
      </c>
      <c r="H28" s="1">
        <v>339263.32</v>
      </c>
      <c r="I28" s="1">
        <v>24326.93</v>
      </c>
      <c r="J28" s="1">
        <v>52015.11</v>
      </c>
      <c r="K28" s="1">
        <f t="shared" si="1"/>
        <v>6723491.44</v>
      </c>
      <c r="L28" s="7">
        <f t="shared" si="0"/>
        <v>0.5689308178051642</v>
      </c>
    </row>
    <row r="29" spans="1:12" ht="12.75">
      <c r="A29" t="s">
        <v>64</v>
      </c>
      <c r="B29">
        <v>7900</v>
      </c>
      <c r="C29" s="1">
        <v>14638235.27</v>
      </c>
      <c r="D29" s="1">
        <v>3465505.83</v>
      </c>
      <c r="E29" s="1">
        <v>969459.24</v>
      </c>
      <c r="F29" s="1">
        <v>1108906.51</v>
      </c>
      <c r="G29" s="1">
        <v>3460443.37</v>
      </c>
      <c r="H29" s="1">
        <v>297174.41</v>
      </c>
      <c r="I29" s="13">
        <v>19922.99</v>
      </c>
      <c r="J29" s="1">
        <v>20445.56</v>
      </c>
      <c r="K29" s="1">
        <f t="shared" si="1"/>
        <v>9341857.91</v>
      </c>
      <c r="L29" s="7">
        <f t="shared" si="0"/>
        <v>0.6381819760162935</v>
      </c>
    </row>
    <row r="30" spans="1:12" ht="12.75">
      <c r="A30" t="s">
        <v>65</v>
      </c>
      <c r="B30">
        <v>8100</v>
      </c>
      <c r="C30" s="1">
        <v>4703794.6</v>
      </c>
      <c r="D30" s="1">
        <v>1630680.11</v>
      </c>
      <c r="E30" s="1">
        <v>392720.97</v>
      </c>
      <c r="F30" s="1">
        <v>515395.03</v>
      </c>
      <c r="G30" s="1">
        <v>76017.88</v>
      </c>
      <c r="H30" s="1">
        <v>455168.82</v>
      </c>
      <c r="I30" s="1">
        <v>151308.56</v>
      </c>
      <c r="J30" s="1">
        <v>13196.35</v>
      </c>
      <c r="K30" s="1">
        <f t="shared" si="1"/>
        <v>3234487.72</v>
      </c>
      <c r="L30" s="7">
        <f t="shared" si="0"/>
        <v>0.6876337074752372</v>
      </c>
    </row>
    <row r="31" spans="1:12" ht="12.75">
      <c r="A31" t="s">
        <v>334</v>
      </c>
      <c r="B31">
        <v>8200</v>
      </c>
      <c r="C31" s="1">
        <v>2148315.38</v>
      </c>
      <c r="D31" s="21">
        <v>404219.51</v>
      </c>
      <c r="E31" s="21">
        <v>90745.61</v>
      </c>
      <c r="F31" s="21">
        <v>282471.15</v>
      </c>
      <c r="G31" s="21">
        <v>7470.93</v>
      </c>
      <c r="H31" s="21">
        <v>40144.48</v>
      </c>
      <c r="I31" s="21">
        <v>551150.56</v>
      </c>
      <c r="J31" s="21">
        <v>0</v>
      </c>
      <c r="K31" s="21">
        <f>SUM(D31:J31)</f>
        <v>1376202.2400000002</v>
      </c>
      <c r="L31" s="7">
        <f>SUM(K31/C31)</f>
        <v>0.6405960003879879</v>
      </c>
    </row>
    <row r="32" spans="1:12" ht="12.75">
      <c r="A32" t="s">
        <v>66</v>
      </c>
      <c r="B32">
        <v>9100</v>
      </c>
      <c r="C32" s="1">
        <v>409612.96</v>
      </c>
      <c r="D32" s="1">
        <v>132158.49</v>
      </c>
      <c r="E32" s="1">
        <v>32382.82</v>
      </c>
      <c r="F32" s="1">
        <v>2644.9</v>
      </c>
      <c r="G32" s="1">
        <v>0</v>
      </c>
      <c r="H32" s="1">
        <v>31718.86</v>
      </c>
      <c r="I32" s="1">
        <v>9198.36</v>
      </c>
      <c r="J32" s="1">
        <v>19777.2</v>
      </c>
      <c r="K32" s="1">
        <f t="shared" si="1"/>
        <v>227880.63</v>
      </c>
      <c r="L32" s="7">
        <f t="shared" si="0"/>
        <v>0.5563315916566702</v>
      </c>
    </row>
    <row r="34" spans="1:12" ht="13.5" thickBot="1">
      <c r="A34" s="59" t="s">
        <v>34</v>
      </c>
      <c r="B34" s="59"/>
      <c r="C34" s="49">
        <f aca="true" t="shared" si="2" ref="C34:K34">SUM(C10:C33)</f>
        <v>218612455.5</v>
      </c>
      <c r="D34" s="49">
        <f t="shared" si="2"/>
        <v>83582774.07000001</v>
      </c>
      <c r="E34" s="49">
        <f t="shared" si="2"/>
        <v>19913253.819999997</v>
      </c>
      <c r="F34" s="49">
        <f t="shared" si="2"/>
        <v>5224152.440000001</v>
      </c>
      <c r="G34" s="49">
        <f t="shared" si="2"/>
        <v>4384345.45</v>
      </c>
      <c r="H34" s="49">
        <f t="shared" si="2"/>
        <v>6387300.800000003</v>
      </c>
      <c r="I34" s="49">
        <f t="shared" si="2"/>
        <v>3807148.7700000005</v>
      </c>
      <c r="J34" s="49">
        <f t="shared" si="2"/>
        <v>293865.06999999995</v>
      </c>
      <c r="K34" s="49">
        <f t="shared" si="2"/>
        <v>123592840.41999997</v>
      </c>
      <c r="L34" s="60">
        <f>SUM(K34/C34)</f>
        <v>0.5653513206158556</v>
      </c>
    </row>
    <row r="35" ht="13.5" thickTop="1"/>
    <row r="36" spans="1:11" ht="12.75">
      <c r="A36" t="s">
        <v>267</v>
      </c>
      <c r="B36">
        <v>2710</v>
      </c>
      <c r="C36" s="1">
        <v>0</v>
      </c>
      <c r="D36" s="1" t="s">
        <v>9</v>
      </c>
      <c r="K36" s="1">
        <f>SUM(C36)</f>
        <v>0</v>
      </c>
    </row>
    <row r="37" spans="1:11" ht="12.75">
      <c r="A37" t="s">
        <v>268</v>
      </c>
      <c r="B37">
        <v>2711</v>
      </c>
      <c r="C37" s="1">
        <v>0</v>
      </c>
      <c r="K37" s="1">
        <f>SUM(C37)</f>
        <v>0</v>
      </c>
    </row>
    <row r="38" spans="1:11" ht="12.75">
      <c r="A38" t="s">
        <v>67</v>
      </c>
      <c r="B38">
        <v>2730</v>
      </c>
      <c r="C38" s="1">
        <v>1457182.67</v>
      </c>
      <c r="K38" s="1">
        <f>SUM(C38)</f>
        <v>1457182.67</v>
      </c>
    </row>
    <row r="39" spans="1:11" ht="12.75">
      <c r="A39" t="s">
        <v>242</v>
      </c>
      <c r="B39">
        <v>2765</v>
      </c>
      <c r="C39" s="1">
        <v>0</v>
      </c>
      <c r="K39" s="1">
        <f>SUM(C39)</f>
        <v>0</v>
      </c>
    </row>
    <row r="40" spans="1:11" ht="12.75">
      <c r="A40" t="s">
        <v>184</v>
      </c>
      <c r="B40">
        <v>2767</v>
      </c>
      <c r="C40" s="1">
        <v>0</v>
      </c>
      <c r="K40" s="1" t="s">
        <v>9</v>
      </c>
    </row>
    <row r="41" spans="1:11" ht="12.75">
      <c r="A41" t="s">
        <v>243</v>
      </c>
      <c r="B41">
        <v>2769</v>
      </c>
      <c r="C41" s="1">
        <v>8741399.6</v>
      </c>
      <c r="K41" s="1">
        <f>K44-K38-K34</f>
        <v>44428649.89000003</v>
      </c>
    </row>
    <row r="42" ht="12.75">
      <c r="C42" s="13"/>
    </row>
    <row r="44" spans="1:12" ht="13.5" thickBot="1">
      <c r="A44" s="59" t="s">
        <v>12</v>
      </c>
      <c r="B44" s="59"/>
      <c r="C44" s="49">
        <f>SUM(C34:C43)</f>
        <v>228811037.76999998</v>
      </c>
      <c r="D44" s="49">
        <f aca="true" t="shared" si="3" ref="D44:J44">SUM(D34:D43)</f>
        <v>83582774.07000001</v>
      </c>
      <c r="E44" s="49">
        <f t="shared" si="3"/>
        <v>19913253.819999997</v>
      </c>
      <c r="F44" s="49">
        <f t="shared" si="3"/>
        <v>5224152.440000001</v>
      </c>
      <c r="G44" s="49">
        <f t="shared" si="3"/>
        <v>4384345.45</v>
      </c>
      <c r="H44" s="49">
        <f t="shared" si="3"/>
        <v>6387300.800000003</v>
      </c>
      <c r="I44" s="49">
        <f t="shared" si="3"/>
        <v>3807148.7700000005</v>
      </c>
      <c r="J44" s="49">
        <f t="shared" si="3"/>
        <v>293865.06999999995</v>
      </c>
      <c r="K44" s="49">
        <v>169478672.98</v>
      </c>
      <c r="L44" s="60">
        <f>SUM(K44/C44)</f>
        <v>0.7406927333215425</v>
      </c>
    </row>
    <row r="45" ht="13.5" thickTop="1"/>
    <row r="47" ht="12.75">
      <c r="N47" s="1"/>
    </row>
  </sheetData>
  <sheetProtection sheet="1" objects="1" scenarios="1"/>
  <printOptions gridLines="1"/>
  <pageMargins left="0" right="0" top="1" bottom="1" header="0.5" footer="0"/>
  <pageSetup fitToHeight="1" fitToWidth="1" horizontalDpi="600" verticalDpi="600" orientation="landscape" scale="84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2" ht="15.75">
      <c r="C2" s="83" t="s">
        <v>355</v>
      </c>
    </row>
    <row r="3" ht="15.75">
      <c r="C3" s="83" t="s">
        <v>361</v>
      </c>
    </row>
    <row r="4" spans="3:6" ht="15.75">
      <c r="C4" s="83" t="s">
        <v>362</v>
      </c>
      <c r="F4" s="2"/>
    </row>
    <row r="5" ht="15.75">
      <c r="C5" s="83" t="s">
        <v>357</v>
      </c>
    </row>
    <row r="6" ht="15.75">
      <c r="C6" s="83"/>
    </row>
    <row r="7" ht="15.75">
      <c r="C7" s="83"/>
    </row>
    <row r="10" spans="1:5" ht="12.75">
      <c r="A10" s="47" t="s">
        <v>68</v>
      </c>
      <c r="B10" s="47"/>
      <c r="C10" s="45" t="s">
        <v>16</v>
      </c>
      <c r="D10" s="45" t="s">
        <v>69</v>
      </c>
      <c r="E10" s="63" t="s">
        <v>70</v>
      </c>
    </row>
    <row r="11" spans="1:5" ht="12.75">
      <c r="A11" s="47"/>
      <c r="B11" s="47"/>
      <c r="C11" s="45" t="s">
        <v>71</v>
      </c>
      <c r="D11" s="45"/>
      <c r="E11" s="63"/>
    </row>
    <row r="13" ht="12.75">
      <c r="A13" s="47" t="s">
        <v>72</v>
      </c>
    </row>
    <row r="14" spans="1:5" ht="12.75">
      <c r="A14" t="s">
        <v>201</v>
      </c>
      <c r="B14">
        <v>3322</v>
      </c>
      <c r="C14" s="1">
        <v>988267.21</v>
      </c>
      <c r="D14" s="1">
        <v>0</v>
      </c>
      <c r="E14" s="24">
        <f>SUM(D14/C14)</f>
        <v>0</v>
      </c>
    </row>
    <row r="15" spans="1:5" ht="12.75">
      <c r="A15" t="s">
        <v>202</v>
      </c>
      <c r="B15">
        <v>3326</v>
      </c>
      <c r="C15" s="13">
        <v>2500</v>
      </c>
      <c r="D15" s="1">
        <v>0</v>
      </c>
      <c r="E15" s="24">
        <f>SUM(D15/C15)</f>
        <v>0</v>
      </c>
    </row>
    <row r="16" spans="1:5" ht="13.5" thickBot="1">
      <c r="A16" t="s">
        <v>152</v>
      </c>
      <c r="B16">
        <v>3341</v>
      </c>
      <c r="C16" s="52">
        <v>223250</v>
      </c>
      <c r="D16" s="52">
        <v>111625</v>
      </c>
      <c r="E16" s="53">
        <f>SUM(D16/C16)</f>
        <v>0.5</v>
      </c>
    </row>
    <row r="17" spans="1:5" ht="12.75">
      <c r="A17" s="47" t="s">
        <v>29</v>
      </c>
      <c r="B17" s="47"/>
      <c r="C17" s="48">
        <f>SUM(C14:C16)</f>
        <v>1214017.21</v>
      </c>
      <c r="D17" s="48">
        <f>SUM(D14:D16)</f>
        <v>111625</v>
      </c>
      <c r="E17" s="64">
        <f>SUM(D17/C17)</f>
        <v>0.09194680197326033</v>
      </c>
    </row>
    <row r="18" spans="1:5" ht="12.75">
      <c r="A18" s="47"/>
      <c r="B18" s="47"/>
      <c r="C18" s="48"/>
      <c r="D18" s="48"/>
      <c r="E18" s="64"/>
    </row>
    <row r="19" spans="1:5" ht="12.75">
      <c r="A19" s="47" t="s">
        <v>73</v>
      </c>
      <c r="E19" s="24"/>
    </row>
    <row r="20" spans="1:5" ht="12.75">
      <c r="A20" t="s">
        <v>153</v>
      </c>
      <c r="B20">
        <v>3430</v>
      </c>
      <c r="C20" s="10">
        <v>10324.11</v>
      </c>
      <c r="D20" s="10">
        <v>11539.12</v>
      </c>
      <c r="E20" s="27">
        <f>SUM(D20/C20)</f>
        <v>1.1176866577361149</v>
      </c>
    </row>
    <row r="21" spans="1:5" ht="12.75">
      <c r="A21" s="47" t="s">
        <v>33</v>
      </c>
      <c r="B21" s="47"/>
      <c r="C21" s="48">
        <f>SUM(C20)</f>
        <v>10324.11</v>
      </c>
      <c r="D21" s="48">
        <f>SUM(D20)</f>
        <v>11539.12</v>
      </c>
      <c r="E21" s="64">
        <f>SUM(D21/C21)</f>
        <v>1.1176866577361149</v>
      </c>
    </row>
    <row r="22" ht="12.75" customHeight="1">
      <c r="E22" s="24"/>
    </row>
    <row r="23" spans="1:5" ht="12.75">
      <c r="A23" s="47" t="s">
        <v>74</v>
      </c>
      <c r="E23" s="24"/>
    </row>
    <row r="24" spans="1:5" ht="12.75">
      <c r="A24" t="s">
        <v>154</v>
      </c>
      <c r="B24">
        <v>3630</v>
      </c>
      <c r="C24" s="10">
        <v>4437585</v>
      </c>
      <c r="D24" s="10">
        <v>995901.29</v>
      </c>
      <c r="E24" s="27">
        <f>SUM(D24/C24)</f>
        <v>0.22442416088931255</v>
      </c>
    </row>
    <row r="25" spans="3:5" ht="12.75">
      <c r="C25" s="12"/>
      <c r="D25" s="12"/>
      <c r="E25" s="28"/>
    </row>
    <row r="26" spans="1:5" ht="12.75">
      <c r="A26" s="47" t="s">
        <v>179</v>
      </c>
      <c r="B26" s="47"/>
      <c r="C26" s="48">
        <f>SUM(C24:C25)</f>
        <v>4437585</v>
      </c>
      <c r="D26" s="48">
        <f>SUM(D24:D25)</f>
        <v>995901.29</v>
      </c>
      <c r="E26" s="64">
        <f>SUM(D26/C26)</f>
        <v>0.22442416088931255</v>
      </c>
    </row>
    <row r="27" ht="12.75">
      <c r="E27" s="24"/>
    </row>
    <row r="28" spans="1:5" ht="12.75">
      <c r="A28" t="s">
        <v>75</v>
      </c>
      <c r="C28" s="1">
        <f>SUM(C17+C21+C26)</f>
        <v>5661926.32</v>
      </c>
      <c r="D28" s="1">
        <f>SUM(D17+D21+D26)</f>
        <v>1119065.4100000001</v>
      </c>
      <c r="E28" s="24">
        <f>SUM(D28/C28)</f>
        <v>0.19764746956297377</v>
      </c>
    </row>
    <row r="29" spans="1:5" ht="12.75">
      <c r="A29" t="s">
        <v>290</v>
      </c>
      <c r="C29" s="10">
        <v>590588.39</v>
      </c>
      <c r="D29" s="10">
        <v>590588.39</v>
      </c>
      <c r="E29" s="27"/>
    </row>
    <row r="30" spans="1:5" ht="13.5" thickBot="1">
      <c r="A30" s="47" t="s">
        <v>3</v>
      </c>
      <c r="B30" s="47"/>
      <c r="C30" s="49">
        <f>SUM(C28:C29)</f>
        <v>6252514.71</v>
      </c>
      <c r="D30" s="49">
        <f>SUM(D28:D29)</f>
        <v>1709653.8000000003</v>
      </c>
      <c r="E30" s="65">
        <f>SUM(D30/C30)</f>
        <v>0.2734345906081043</v>
      </c>
    </row>
    <row r="31" ht="13.5" thickTop="1"/>
    <row r="34" spans="1:5" ht="12.75">
      <c r="A34" s="47" t="s">
        <v>76</v>
      </c>
      <c r="B34" s="47"/>
      <c r="C34" s="48" t="s">
        <v>77</v>
      </c>
      <c r="D34" s="48" t="s">
        <v>76</v>
      </c>
      <c r="E34" s="63" t="s">
        <v>78</v>
      </c>
    </row>
    <row r="36" spans="1:3" ht="12.75">
      <c r="A36" t="s">
        <v>79</v>
      </c>
      <c r="C36" s="1" t="s">
        <v>9</v>
      </c>
    </row>
    <row r="37" ht="12.75">
      <c r="A37" t="s">
        <v>80</v>
      </c>
    </row>
    <row r="38" spans="1:5" ht="12.75">
      <c r="A38" t="s">
        <v>81</v>
      </c>
      <c r="C38" s="1">
        <v>2190000</v>
      </c>
      <c r="D38" s="1">
        <v>0</v>
      </c>
      <c r="E38" s="24">
        <f aca="true" t="shared" si="0" ref="E38:E44">SUM(D38/C38)</f>
        <v>0</v>
      </c>
    </row>
    <row r="39" spans="1:5" ht="12.75">
      <c r="A39" t="s">
        <v>82</v>
      </c>
      <c r="C39" s="1">
        <v>3435834</v>
      </c>
      <c r="D39" s="1">
        <v>1065676.41</v>
      </c>
      <c r="E39" s="24">
        <f t="shared" si="0"/>
        <v>0.3101652786485028</v>
      </c>
    </row>
    <row r="40" spans="1:5" ht="12.75">
      <c r="A40" t="s">
        <v>83</v>
      </c>
      <c r="C40" s="10">
        <v>16600</v>
      </c>
      <c r="D40" s="10">
        <v>3232.5</v>
      </c>
      <c r="E40" s="27">
        <f t="shared" si="0"/>
        <v>0.1947289156626506</v>
      </c>
    </row>
    <row r="41" ht="12.75">
      <c r="E41" s="24"/>
    </row>
    <row r="42" spans="1:5" ht="12.75">
      <c r="A42" t="s">
        <v>84</v>
      </c>
      <c r="C42" s="1">
        <f>SUM(C38:C41)</f>
        <v>5642434</v>
      </c>
      <c r="D42" s="1">
        <f>SUM(D38:D41)</f>
        <v>1068908.91</v>
      </c>
      <c r="E42" s="24">
        <f t="shared" si="0"/>
        <v>0.1894411011276339</v>
      </c>
    </row>
    <row r="43" spans="1:5" ht="12.75">
      <c r="A43" t="s">
        <v>85</v>
      </c>
      <c r="C43" s="10">
        <v>610080.71</v>
      </c>
      <c r="D43" s="10">
        <v>640744.89</v>
      </c>
      <c r="E43" s="24" t="s">
        <v>9</v>
      </c>
    </row>
    <row r="44" spans="1:5" ht="13.5" thickBot="1">
      <c r="A44" s="47" t="s">
        <v>3</v>
      </c>
      <c r="B44" s="47"/>
      <c r="C44" s="49">
        <f>SUM(C42:C43)</f>
        <v>6252514.71</v>
      </c>
      <c r="D44" s="49">
        <f>SUM(D42:D43)</f>
        <v>1709653.7999999998</v>
      </c>
      <c r="E44" s="65">
        <f t="shared" si="0"/>
        <v>0.27343459060810427</v>
      </c>
    </row>
    <row r="45" ht="13.5" thickTop="1">
      <c r="E45" s="24"/>
    </row>
  </sheetData>
  <sheetProtection sheet="1" objects="1" scenarios="1"/>
  <printOptions gridLines="1"/>
  <pageMargins left="0.5" right="0.5" top="1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workbookViewId="0" topLeftCell="A1">
      <selection activeCell="A1" sqref="A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2" ht="15.75">
      <c r="B2" s="84" t="s">
        <v>355</v>
      </c>
    </row>
    <row r="3" ht="15.75">
      <c r="B3" s="84" t="s">
        <v>363</v>
      </c>
    </row>
    <row r="4" ht="15.75">
      <c r="B4" s="84" t="s">
        <v>364</v>
      </c>
    </row>
    <row r="5" ht="15.75">
      <c r="B5" s="84" t="s">
        <v>357</v>
      </c>
    </row>
    <row r="6" ht="15.75">
      <c r="B6" s="84"/>
    </row>
    <row r="7" ht="15.75">
      <c r="B7" s="84"/>
    </row>
    <row r="9" spans="1:5" ht="12.75">
      <c r="A9" s="47" t="s">
        <v>86</v>
      </c>
      <c r="B9" s="47"/>
      <c r="C9" s="45" t="s">
        <v>16</v>
      </c>
      <c r="D9" s="45" t="s">
        <v>69</v>
      </c>
      <c r="E9" s="64" t="s">
        <v>70</v>
      </c>
    </row>
    <row r="10" spans="1:5" ht="12.75">
      <c r="A10" s="47"/>
      <c r="B10" s="47"/>
      <c r="C10" s="45" t="s">
        <v>71</v>
      </c>
      <c r="D10" s="48"/>
      <c r="E10" s="64"/>
    </row>
    <row r="11" spans="1:5" ht="12.75">
      <c r="A11" s="47" t="s">
        <v>72</v>
      </c>
      <c r="C11" s="1"/>
      <c r="D11" s="1"/>
      <c r="E11" s="24"/>
    </row>
    <row r="12" spans="1:5" ht="12.75">
      <c r="A12" t="s">
        <v>155</v>
      </c>
      <c r="B12">
        <v>3321</v>
      </c>
      <c r="C12" s="12">
        <v>307060.98</v>
      </c>
      <c r="D12" s="12">
        <v>47995.34</v>
      </c>
      <c r="E12" s="28">
        <f aca="true" t="shared" si="0" ref="E12:E17">SUM(D12/C12)</f>
        <v>0.15630556510306193</v>
      </c>
    </row>
    <row r="13" spans="1:5" ht="12.75">
      <c r="A13" t="s">
        <v>285</v>
      </c>
      <c r="B13">
        <v>3325</v>
      </c>
      <c r="C13" s="12">
        <v>12000</v>
      </c>
      <c r="D13" s="12">
        <v>0</v>
      </c>
      <c r="E13" s="28">
        <f t="shared" si="0"/>
        <v>0</v>
      </c>
    </row>
    <row r="14" spans="1:5" ht="12.75">
      <c r="A14" t="s">
        <v>156</v>
      </c>
      <c r="B14">
        <v>3391</v>
      </c>
      <c r="C14" s="1">
        <v>4095421</v>
      </c>
      <c r="D14" s="1">
        <v>3506719</v>
      </c>
      <c r="E14" s="28">
        <f t="shared" si="0"/>
        <v>0.8562536061616132</v>
      </c>
    </row>
    <row r="15" spans="1:5" ht="12.75">
      <c r="A15" t="s">
        <v>244</v>
      </c>
      <c r="B15">
        <v>3396</v>
      </c>
      <c r="C15" s="1">
        <v>1792727</v>
      </c>
      <c r="D15" s="1">
        <v>392827</v>
      </c>
      <c r="E15" s="28">
        <f t="shared" si="0"/>
        <v>0.21912259925800193</v>
      </c>
    </row>
    <row r="16" spans="1:5" ht="12.75">
      <c r="A16" t="s">
        <v>189</v>
      </c>
      <c r="B16">
        <v>3398</v>
      </c>
      <c r="C16" s="54">
        <v>53000</v>
      </c>
      <c r="D16" s="12">
        <v>14352.41</v>
      </c>
      <c r="E16" s="28">
        <f t="shared" si="0"/>
        <v>0.27080018867924527</v>
      </c>
    </row>
    <row r="17" spans="1:5" ht="12.75">
      <c r="A17" t="s">
        <v>330</v>
      </c>
      <c r="B17">
        <v>3399</v>
      </c>
      <c r="C17" s="10">
        <v>5412437</v>
      </c>
      <c r="D17" s="10">
        <v>0</v>
      </c>
      <c r="E17" s="27">
        <f t="shared" si="0"/>
        <v>0</v>
      </c>
    </row>
    <row r="19" spans="1:5" ht="12.75">
      <c r="A19" s="47" t="s">
        <v>29</v>
      </c>
      <c r="B19" s="47"/>
      <c r="C19" s="48">
        <f>SUM(C12:C17)</f>
        <v>11672645.98</v>
      </c>
      <c r="D19" s="48">
        <f>SUM(D12:D17)</f>
        <v>3961893.75</v>
      </c>
      <c r="E19" s="64">
        <f>SUM(D19/C19)</f>
        <v>0.33941693740976453</v>
      </c>
    </row>
    <row r="20" spans="3:5" ht="12.75">
      <c r="C20" s="1"/>
      <c r="D20" s="1"/>
      <c r="E20" s="24"/>
    </row>
    <row r="21" spans="1:5" ht="12.75">
      <c r="A21" s="47" t="s">
        <v>73</v>
      </c>
      <c r="C21" s="1"/>
      <c r="D21" s="1"/>
      <c r="E21" s="24"/>
    </row>
    <row r="22" spans="1:5" ht="12.75">
      <c r="A22" t="s">
        <v>161</v>
      </c>
      <c r="B22">
        <v>3413</v>
      </c>
      <c r="C22" s="1">
        <v>14053761</v>
      </c>
      <c r="D22" s="1">
        <v>12864539.21</v>
      </c>
      <c r="E22" s="24">
        <f>SUM(D22/C22)</f>
        <v>0.915380531232885</v>
      </c>
    </row>
    <row r="23" spans="1:5" ht="12.75">
      <c r="A23" t="s">
        <v>137</v>
      </c>
      <c r="B23">
        <v>3418</v>
      </c>
      <c r="C23" s="12">
        <v>1350000</v>
      </c>
      <c r="D23" s="12">
        <v>1155210.31</v>
      </c>
      <c r="E23" s="24">
        <f aca="true" t="shared" si="1" ref="E23:E29">SUM(D23/C23)</f>
        <v>0.8557113407407407</v>
      </c>
    </row>
    <row r="24" spans="1:5" ht="12.75">
      <c r="A24" t="s">
        <v>190</v>
      </c>
      <c r="B24">
        <v>3421</v>
      </c>
      <c r="C24" s="12">
        <v>55410.38</v>
      </c>
      <c r="D24" s="12">
        <v>55410.38</v>
      </c>
      <c r="E24" s="24">
        <f t="shared" si="1"/>
        <v>1</v>
      </c>
    </row>
    <row r="25" spans="1:5" ht="12.75">
      <c r="A25" t="s">
        <v>153</v>
      </c>
      <c r="B25">
        <v>3430</v>
      </c>
      <c r="C25" s="12">
        <v>568023.98</v>
      </c>
      <c r="D25" s="12">
        <v>568023.98</v>
      </c>
      <c r="E25" s="24">
        <f t="shared" si="1"/>
        <v>1</v>
      </c>
    </row>
    <row r="26" spans="1:5" ht="12.75">
      <c r="A26" t="s">
        <v>288</v>
      </c>
      <c r="B26">
        <v>3490</v>
      </c>
      <c r="C26" s="12">
        <v>0</v>
      </c>
      <c r="D26" s="12">
        <v>0</v>
      </c>
      <c r="E26" s="24">
        <v>0</v>
      </c>
    </row>
    <row r="27" spans="1:5" ht="12.75">
      <c r="A27" t="s">
        <v>245</v>
      </c>
      <c r="B27">
        <v>3496</v>
      </c>
      <c r="C27" s="10">
        <v>11000000</v>
      </c>
      <c r="D27" s="10">
        <v>5632380.34</v>
      </c>
      <c r="E27" s="27">
        <f t="shared" si="1"/>
        <v>0.5120345763636364</v>
      </c>
    </row>
    <row r="28" spans="3:5" ht="12.75">
      <c r="C28" s="12"/>
      <c r="D28" s="12"/>
      <c r="E28" s="28"/>
    </row>
    <row r="29" spans="1:5" ht="12.75">
      <c r="A29" s="47" t="s">
        <v>33</v>
      </c>
      <c r="B29" s="47"/>
      <c r="C29" s="48">
        <f>SUM(C22:C27)</f>
        <v>27027195.36</v>
      </c>
      <c r="D29" s="48">
        <f>SUM(D22:D27)</f>
        <v>20275564.220000003</v>
      </c>
      <c r="E29" s="64">
        <f t="shared" si="1"/>
        <v>0.7501912037091222</v>
      </c>
    </row>
    <row r="30" spans="3:5" ht="12.75">
      <c r="C30" s="1"/>
      <c r="D30" s="1"/>
      <c r="E30" s="24"/>
    </row>
    <row r="31" spans="1:5" ht="12.75">
      <c r="A31" t="s">
        <v>246</v>
      </c>
      <c r="C31" s="1"/>
      <c r="D31" s="1"/>
      <c r="E31" s="24"/>
    </row>
    <row r="32" spans="1:5" ht="12.75">
      <c r="A32" t="s">
        <v>247</v>
      </c>
      <c r="B32">
        <v>3711</v>
      </c>
      <c r="C32" s="10">
        <v>0</v>
      </c>
      <c r="D32" s="10">
        <v>0</v>
      </c>
      <c r="E32" s="27">
        <v>0</v>
      </c>
    </row>
    <row r="33" spans="3:5" ht="12.75">
      <c r="C33" s="1"/>
      <c r="D33" s="1"/>
      <c r="E33" s="24"/>
    </row>
    <row r="34" spans="1:5" ht="12.75">
      <c r="A34" t="s">
        <v>248</v>
      </c>
      <c r="C34" s="1">
        <f>SUM(C32:C33)</f>
        <v>0</v>
      </c>
      <c r="D34" s="1">
        <f>SUM(D32:D33)</f>
        <v>0</v>
      </c>
      <c r="E34" s="28">
        <v>0</v>
      </c>
    </row>
    <row r="35" spans="1:5" ht="12.75">
      <c r="A35" t="s">
        <v>331</v>
      </c>
      <c r="B35">
        <v>3750</v>
      </c>
      <c r="C35" s="1">
        <v>16000000</v>
      </c>
      <c r="D35" s="1">
        <v>16000000</v>
      </c>
      <c r="E35" s="24">
        <v>1</v>
      </c>
    </row>
    <row r="36" spans="1:5" ht="12.75">
      <c r="A36" s="47" t="s">
        <v>75</v>
      </c>
      <c r="B36" s="47"/>
      <c r="C36" s="48">
        <f>SUM(C19+C29+C35)</f>
        <v>54699841.34</v>
      </c>
      <c r="D36" s="48">
        <f>SUM(D19+D29+D35)</f>
        <v>40237457.97</v>
      </c>
      <c r="E36" s="64">
        <f>SUM(D36/C36)</f>
        <v>0.7356046559604152</v>
      </c>
    </row>
    <row r="37" spans="3:5" ht="12.75">
      <c r="C37" s="1"/>
      <c r="D37" s="1"/>
      <c r="E37" s="24"/>
    </row>
    <row r="38" spans="1:5" ht="12.75">
      <c r="A38" t="s">
        <v>291</v>
      </c>
      <c r="C38" s="10">
        <v>21252272.76</v>
      </c>
      <c r="D38" s="10">
        <v>21252272.76</v>
      </c>
      <c r="E38" s="27"/>
    </row>
    <row r="39" spans="1:5" ht="13.5" thickBot="1">
      <c r="A39" s="47" t="s">
        <v>3</v>
      </c>
      <c r="B39" s="47"/>
      <c r="C39" s="49">
        <f>SUM(C36:C38)</f>
        <v>75952114.10000001</v>
      </c>
      <c r="D39" s="49">
        <f>SUM(D36:D38)</f>
        <v>61489730.730000004</v>
      </c>
      <c r="E39" s="66">
        <f>SUM(D39/C39)</f>
        <v>0.8095855060603243</v>
      </c>
    </row>
    <row r="40" spans="3:5" ht="13.5" thickTop="1">
      <c r="C40" s="1"/>
      <c r="D40" s="1"/>
      <c r="E40" s="24"/>
    </row>
    <row r="41" spans="1:5" ht="12.75">
      <c r="A41" s="47" t="s">
        <v>76</v>
      </c>
      <c r="B41" s="47"/>
      <c r="C41" s="48" t="s">
        <v>77</v>
      </c>
      <c r="D41" s="48" t="s">
        <v>76</v>
      </c>
      <c r="E41" s="64" t="s">
        <v>78</v>
      </c>
    </row>
    <row r="42" spans="1:5" ht="12.75">
      <c r="A42" t="s">
        <v>88</v>
      </c>
      <c r="C42" s="1"/>
      <c r="D42" s="1"/>
      <c r="E42" s="24"/>
    </row>
    <row r="43" spans="1:5" ht="12.75">
      <c r="A43" t="s">
        <v>249</v>
      </c>
      <c r="C43" s="1">
        <v>105792.96</v>
      </c>
      <c r="D43" s="1">
        <v>105792.96</v>
      </c>
      <c r="E43" s="24">
        <f aca="true" t="shared" si="2" ref="E43:E60">SUM(D43/C43)</f>
        <v>1</v>
      </c>
    </row>
    <row r="44" spans="1:5" ht="12.75">
      <c r="A44" t="s">
        <v>283</v>
      </c>
      <c r="C44" s="1">
        <v>9629.9</v>
      </c>
      <c r="D44" s="1">
        <v>9629.9</v>
      </c>
      <c r="E44" s="24">
        <f t="shared" si="2"/>
        <v>1</v>
      </c>
    </row>
    <row r="45" spans="1:5" ht="12.75">
      <c r="A45" t="s">
        <v>250</v>
      </c>
      <c r="C45" s="1">
        <v>53583.39</v>
      </c>
      <c r="D45" s="1">
        <v>53583.39</v>
      </c>
      <c r="E45" s="24">
        <f t="shared" si="2"/>
        <v>1</v>
      </c>
    </row>
    <row r="46" spans="1:5" ht="12.75">
      <c r="A46" t="s">
        <v>89</v>
      </c>
      <c r="C46" s="1">
        <v>40142789.81</v>
      </c>
      <c r="D46" s="1">
        <v>8053834.51</v>
      </c>
      <c r="E46" s="24">
        <f t="shared" si="2"/>
        <v>0.20062966595295534</v>
      </c>
    </row>
    <row r="47" spans="1:5" ht="12.75">
      <c r="A47" t="s">
        <v>90</v>
      </c>
      <c r="C47" s="1">
        <v>13970340.6</v>
      </c>
      <c r="D47" s="1">
        <v>2529894.84</v>
      </c>
      <c r="E47" s="24">
        <f t="shared" si="2"/>
        <v>0.18109041951346555</v>
      </c>
    </row>
    <row r="48" spans="1:5" ht="12.75">
      <c r="A48" t="s">
        <v>91</v>
      </c>
      <c r="C48" s="1">
        <v>4885101.18</v>
      </c>
      <c r="D48" s="1">
        <v>2198937.35</v>
      </c>
      <c r="E48" s="24">
        <f t="shared" si="2"/>
        <v>0.4501313829491655</v>
      </c>
    </row>
    <row r="49" spans="1:5" ht="12.75">
      <c r="A49" t="s">
        <v>92</v>
      </c>
      <c r="C49" s="1">
        <v>3331203</v>
      </c>
      <c r="D49" s="1">
        <v>1283825.5</v>
      </c>
      <c r="E49" s="24">
        <f t="shared" si="2"/>
        <v>0.3853939552768174</v>
      </c>
    </row>
    <row r="50" spans="1:5" ht="12.75">
      <c r="A50" t="s">
        <v>270</v>
      </c>
      <c r="C50" s="1">
        <v>2147</v>
      </c>
      <c r="D50" s="1">
        <v>0</v>
      </c>
      <c r="E50" s="24">
        <f t="shared" si="2"/>
        <v>0</v>
      </c>
    </row>
    <row r="51" spans="1:5" ht="12.75">
      <c r="A51" t="s">
        <v>133</v>
      </c>
      <c r="C51" s="1">
        <v>1515580</v>
      </c>
      <c r="D51" s="1">
        <v>315480.7</v>
      </c>
      <c r="E51" s="24">
        <f t="shared" si="2"/>
        <v>0.2081583948059489</v>
      </c>
    </row>
    <row r="52" spans="1:5" ht="12.75">
      <c r="A52" t="s">
        <v>93</v>
      </c>
      <c r="C52" s="1">
        <v>1553348.25</v>
      </c>
      <c r="D52" s="1">
        <v>590626.98</v>
      </c>
      <c r="E52" s="24">
        <f t="shared" si="2"/>
        <v>0.38022831003929736</v>
      </c>
    </row>
    <row r="53" spans="1:5" ht="12.75">
      <c r="A53" t="s">
        <v>134</v>
      </c>
      <c r="C53" s="1">
        <v>57256.17</v>
      </c>
      <c r="D53" s="1">
        <v>630</v>
      </c>
      <c r="E53" s="24">
        <v>0</v>
      </c>
    </row>
    <row r="54" spans="1:5" ht="12.75">
      <c r="A54" t="s">
        <v>94</v>
      </c>
      <c r="C54" s="1">
        <v>3878979.5</v>
      </c>
      <c r="D54" s="1">
        <v>1898112.83</v>
      </c>
      <c r="E54" s="24">
        <f t="shared" si="2"/>
        <v>0.4893330397853353</v>
      </c>
    </row>
    <row r="55" spans="1:5" ht="12.75">
      <c r="A55" t="s">
        <v>173</v>
      </c>
      <c r="C55" s="1">
        <v>61948.65</v>
      </c>
      <c r="D55" s="1">
        <v>61948.65</v>
      </c>
      <c r="E55" s="24">
        <f t="shared" si="2"/>
        <v>1</v>
      </c>
    </row>
    <row r="56" spans="1:5" ht="12.75">
      <c r="A56" t="s">
        <v>251</v>
      </c>
      <c r="C56" s="1">
        <v>0</v>
      </c>
      <c r="D56" s="1">
        <v>0</v>
      </c>
      <c r="E56" s="24">
        <v>0</v>
      </c>
    </row>
    <row r="57" spans="1:5" ht="12.75">
      <c r="A57" t="s">
        <v>252</v>
      </c>
      <c r="C57" s="1">
        <v>120814.64</v>
      </c>
      <c r="D57" s="1">
        <v>120814.64</v>
      </c>
      <c r="E57" s="24">
        <f t="shared" si="2"/>
        <v>1</v>
      </c>
    </row>
    <row r="58" spans="1:5" ht="12.75">
      <c r="A58" t="s">
        <v>342</v>
      </c>
      <c r="C58" s="1">
        <v>5000</v>
      </c>
      <c r="D58" s="1">
        <v>5000</v>
      </c>
      <c r="E58" s="24">
        <v>1</v>
      </c>
    </row>
    <row r="59" spans="1:5" ht="12.75">
      <c r="A59" t="s">
        <v>95</v>
      </c>
      <c r="C59" s="1">
        <v>1734005.3</v>
      </c>
      <c r="D59" s="1">
        <v>799064.88</v>
      </c>
      <c r="E59" s="24">
        <f t="shared" si="2"/>
        <v>0.46082032159878633</v>
      </c>
    </row>
    <row r="60" spans="1:5" ht="12.75">
      <c r="A60" t="s">
        <v>96</v>
      </c>
      <c r="C60" s="10">
        <v>4510115.53</v>
      </c>
      <c r="D60" s="10">
        <v>995901.29</v>
      </c>
      <c r="E60" s="27">
        <f t="shared" si="2"/>
        <v>0.2208150286562615</v>
      </c>
    </row>
    <row r="61" spans="3:5" ht="12.75">
      <c r="C61" s="1"/>
      <c r="D61" s="1"/>
      <c r="E61" s="24"/>
    </row>
    <row r="62" spans="1:5" ht="12.75">
      <c r="A62" t="s">
        <v>84</v>
      </c>
      <c r="C62" s="1">
        <f>SUM(C43:C60)</f>
        <v>75937635.88000001</v>
      </c>
      <c r="D62" s="1">
        <f>SUM(D43:D60)</f>
        <v>19023078.419999998</v>
      </c>
      <c r="E62" s="24">
        <f>SUM(D62/C62)</f>
        <v>0.25050922641391027</v>
      </c>
    </row>
    <row r="63" spans="1:5" ht="12.75">
      <c r="A63" t="s">
        <v>85</v>
      </c>
      <c r="C63" s="31">
        <v>14478.22</v>
      </c>
      <c r="D63" s="10">
        <v>42466652.31</v>
      </c>
      <c r="E63" s="27"/>
    </row>
    <row r="64" spans="1:5" ht="13.5" thickBot="1">
      <c r="A64" s="47" t="s">
        <v>3</v>
      </c>
      <c r="B64" s="47"/>
      <c r="C64" s="49">
        <f>SUM(C62:C63)</f>
        <v>75952114.10000001</v>
      </c>
      <c r="D64" s="49">
        <f>SUM(D62:D63)</f>
        <v>61489730.730000004</v>
      </c>
      <c r="E64" s="66">
        <f>SUM(D64/C64)</f>
        <v>0.8095855060603243</v>
      </c>
    </row>
    <row r="65" ht="13.5" thickTop="1"/>
  </sheetData>
  <sheetProtection sheet="1" objects="1" scenarios="1"/>
  <printOptions gridLines="1"/>
  <pageMargins left="1" right="0.25" top="0" bottom="0" header="0.5" footer="0"/>
  <pageSetup fitToHeight="1" fitToWidth="1" horizontalDpi="600" verticalDpi="600" orientation="portrait" scale="94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10"/>
  <sheetViews>
    <sheetView workbookViewId="0" topLeftCell="A1">
      <selection activeCell="A1" sqref="A1"/>
    </sheetView>
  </sheetViews>
  <sheetFormatPr defaultColWidth="9.140625" defaultRowHeight="12.75"/>
  <cols>
    <col min="1" max="1" width="38.140625" style="0" customWidth="1"/>
    <col min="2" max="2" width="9.28125" style="2" customWidth="1"/>
    <col min="3" max="4" width="13.140625" style="13" customWidth="1"/>
    <col min="5" max="5" width="11.7109375" style="13" customWidth="1"/>
    <col min="6" max="6" width="15.8515625" style="13" customWidth="1"/>
    <col min="7" max="7" width="14.7109375" style="13" customWidth="1"/>
    <col min="8" max="8" width="13.57421875" style="13" bestFit="1" customWidth="1"/>
    <col min="9" max="9" width="12.28125" style="0" bestFit="1" customWidth="1"/>
  </cols>
  <sheetData>
    <row r="2" ht="15.75">
      <c r="D2" s="82" t="s">
        <v>355</v>
      </c>
    </row>
    <row r="3" ht="15.75">
      <c r="D3" s="82" t="s">
        <v>365</v>
      </c>
    </row>
    <row r="4" ht="15.75">
      <c r="D4" s="82" t="s">
        <v>357</v>
      </c>
    </row>
    <row r="5" ht="15.75">
      <c r="D5" s="82"/>
    </row>
    <row r="8" spans="1:8" ht="15" customHeight="1">
      <c r="A8" s="47" t="s">
        <v>97</v>
      </c>
      <c r="B8" s="44" t="s">
        <v>98</v>
      </c>
      <c r="C8" s="55" t="s">
        <v>99</v>
      </c>
      <c r="D8" s="55" t="s">
        <v>16</v>
      </c>
      <c r="E8" s="56" t="s">
        <v>138</v>
      </c>
      <c r="F8" s="55" t="s">
        <v>100</v>
      </c>
      <c r="G8" s="55" t="s">
        <v>76</v>
      </c>
      <c r="H8" s="55" t="s">
        <v>101</v>
      </c>
    </row>
    <row r="9" spans="1:8" ht="15" customHeight="1">
      <c r="A9" s="47"/>
      <c r="B9" s="44" t="s">
        <v>102</v>
      </c>
      <c r="C9" s="55" t="s">
        <v>103</v>
      </c>
      <c r="D9" s="55" t="s">
        <v>20</v>
      </c>
      <c r="E9" s="55"/>
      <c r="F9" s="55"/>
      <c r="G9" s="55"/>
      <c r="H9" s="55" t="s">
        <v>104</v>
      </c>
    </row>
    <row r="10" spans="1:5" ht="12.75">
      <c r="A10" s="47" t="s">
        <v>105</v>
      </c>
      <c r="E10" s="13" t="s">
        <v>9</v>
      </c>
    </row>
    <row r="11" ht="12.75">
      <c r="E11" s="13" t="s">
        <v>9</v>
      </c>
    </row>
    <row r="12" spans="1:8" ht="12.75">
      <c r="A12" t="s">
        <v>293</v>
      </c>
      <c r="B12" s="2">
        <v>2</v>
      </c>
      <c r="C12" s="13">
        <v>3000</v>
      </c>
      <c r="D12" s="13">
        <v>0</v>
      </c>
      <c r="E12" s="13">
        <v>0</v>
      </c>
      <c r="F12" s="13">
        <v>0</v>
      </c>
      <c r="G12" s="13">
        <v>0</v>
      </c>
      <c r="H12" s="13">
        <f>SUM(D12-E12-F12-G12)</f>
        <v>0</v>
      </c>
    </row>
    <row r="13" spans="1:9" ht="12.75">
      <c r="A13" t="s">
        <v>174</v>
      </c>
      <c r="B13" s="2" t="s">
        <v>335</v>
      </c>
      <c r="C13" s="13">
        <v>1806951.57</v>
      </c>
      <c r="D13" s="13">
        <v>1737947.39</v>
      </c>
      <c r="E13" s="13">
        <v>0</v>
      </c>
      <c r="F13" s="13">
        <v>43550.9</v>
      </c>
      <c r="G13" s="13">
        <v>1676545.34</v>
      </c>
      <c r="H13" s="13">
        <f>SUM(D13-E13-F13-G13)</f>
        <v>17851.149999999907</v>
      </c>
      <c r="I13" s="13" t="s">
        <v>9</v>
      </c>
    </row>
    <row r="14" spans="1:9" ht="12.75">
      <c r="A14" t="s">
        <v>223</v>
      </c>
      <c r="B14" s="2">
        <v>2</v>
      </c>
      <c r="C14" s="13">
        <v>70946.5</v>
      </c>
      <c r="D14" s="13">
        <v>184606.66</v>
      </c>
      <c r="E14" s="13">
        <v>0</v>
      </c>
      <c r="F14" s="13">
        <v>166354.15</v>
      </c>
      <c r="G14" s="13">
        <v>18252.51</v>
      </c>
      <c r="H14" s="81">
        <f>SUM(D14-E14-F14-G14)</f>
        <v>1.0913936421275139E-11</v>
      </c>
      <c r="I14" s="13" t="s">
        <v>9</v>
      </c>
    </row>
    <row r="15" spans="1:9" ht="12.75">
      <c r="A15" t="s">
        <v>224</v>
      </c>
      <c r="B15" s="2">
        <v>7</v>
      </c>
      <c r="C15" s="13">
        <v>238497.2</v>
      </c>
      <c r="D15" s="13">
        <v>232599.2</v>
      </c>
      <c r="E15" s="13">
        <v>0</v>
      </c>
      <c r="F15" s="13">
        <v>0</v>
      </c>
      <c r="G15" s="13">
        <v>232599.2</v>
      </c>
      <c r="H15" s="13">
        <f aca="true" t="shared" si="0" ref="H15:H61">SUM(D15-E15-F15-G15)</f>
        <v>0</v>
      </c>
      <c r="I15" s="13" t="s">
        <v>9</v>
      </c>
    </row>
    <row r="16" spans="1:9" ht="12.75">
      <c r="A16" t="s">
        <v>225</v>
      </c>
      <c r="B16" s="2">
        <v>2</v>
      </c>
      <c r="C16" s="13">
        <v>24902</v>
      </c>
      <c r="D16" s="13">
        <v>22320</v>
      </c>
      <c r="E16" s="13">
        <v>0</v>
      </c>
      <c r="F16" s="13">
        <v>0</v>
      </c>
      <c r="G16" s="13">
        <v>22320</v>
      </c>
      <c r="H16" s="13">
        <f t="shared" si="0"/>
        <v>0</v>
      </c>
      <c r="I16" t="s">
        <v>9</v>
      </c>
    </row>
    <row r="17" spans="1:8" ht="12.75">
      <c r="A17" t="s">
        <v>222</v>
      </c>
      <c r="B17" s="2">
        <v>2</v>
      </c>
      <c r="C17" s="13">
        <v>1159</v>
      </c>
      <c r="D17" s="13">
        <v>1159</v>
      </c>
      <c r="E17" s="13">
        <v>0</v>
      </c>
      <c r="F17" s="13">
        <v>0</v>
      </c>
      <c r="G17" s="13">
        <v>1142.68</v>
      </c>
      <c r="H17" s="13">
        <f t="shared" si="0"/>
        <v>16.319999999999936</v>
      </c>
    </row>
    <row r="18" spans="1:8" ht="12.75">
      <c r="A18" t="s">
        <v>226</v>
      </c>
      <c r="B18" s="2">
        <v>9</v>
      </c>
      <c r="C18" s="13">
        <v>1640</v>
      </c>
      <c r="D18" s="13">
        <v>1640</v>
      </c>
      <c r="E18" s="13">
        <v>0</v>
      </c>
      <c r="F18" s="13">
        <v>0</v>
      </c>
      <c r="G18" s="13">
        <v>0</v>
      </c>
      <c r="H18" s="13">
        <f t="shared" si="0"/>
        <v>1640</v>
      </c>
    </row>
    <row r="19" spans="1:8" ht="12.75">
      <c r="A19" t="s">
        <v>294</v>
      </c>
      <c r="B19" s="2">
        <v>2</v>
      </c>
      <c r="C19" s="13">
        <v>224123.25</v>
      </c>
      <c r="D19" s="13">
        <v>224261.92</v>
      </c>
      <c r="E19" s="13">
        <v>0</v>
      </c>
      <c r="F19" s="13">
        <v>24481.48</v>
      </c>
      <c r="G19" s="13">
        <v>199780.44</v>
      </c>
      <c r="H19" s="13">
        <f t="shared" si="0"/>
        <v>0</v>
      </c>
    </row>
    <row r="20" spans="1:8" ht="12.75">
      <c r="A20" t="s">
        <v>175</v>
      </c>
      <c r="B20" s="2">
        <v>10</v>
      </c>
      <c r="C20" s="13">
        <v>47590.76</v>
      </c>
      <c r="D20" s="13">
        <v>47590.76</v>
      </c>
      <c r="E20" s="13">
        <v>0</v>
      </c>
      <c r="F20" s="13">
        <v>1800</v>
      </c>
      <c r="G20" s="13">
        <v>45127.7</v>
      </c>
      <c r="H20" s="13">
        <f t="shared" si="0"/>
        <v>663.060000000005</v>
      </c>
    </row>
    <row r="21" spans="1:8" ht="12.75">
      <c r="A21" t="s">
        <v>227</v>
      </c>
      <c r="B21" s="2">
        <v>10</v>
      </c>
      <c r="C21" s="13">
        <v>5471.53</v>
      </c>
      <c r="D21" s="13">
        <v>5471.53</v>
      </c>
      <c r="E21" s="13">
        <v>0</v>
      </c>
      <c r="F21" s="13">
        <v>0</v>
      </c>
      <c r="G21" s="13">
        <v>5471.53</v>
      </c>
      <c r="H21" s="13">
        <f t="shared" si="0"/>
        <v>0</v>
      </c>
    </row>
    <row r="22" spans="1:8" ht="12.75">
      <c r="A22" t="s">
        <v>295</v>
      </c>
      <c r="B22" s="2">
        <v>10</v>
      </c>
      <c r="C22" s="13">
        <v>471838</v>
      </c>
      <c r="D22" s="13">
        <v>792599</v>
      </c>
      <c r="E22" s="13">
        <v>72731</v>
      </c>
      <c r="F22" s="13">
        <v>250119.59</v>
      </c>
      <c r="G22" s="13">
        <v>434121.39</v>
      </c>
      <c r="H22" s="13">
        <f t="shared" si="0"/>
        <v>35627.02000000002</v>
      </c>
    </row>
    <row r="23" spans="1:8" ht="12.75">
      <c r="A23" t="s">
        <v>228</v>
      </c>
      <c r="B23" s="2">
        <v>2</v>
      </c>
      <c r="C23" s="13">
        <v>100</v>
      </c>
      <c r="D23" s="13">
        <v>35600</v>
      </c>
      <c r="E23" s="13">
        <v>0</v>
      </c>
      <c r="F23" s="13">
        <v>30000</v>
      </c>
      <c r="G23" s="13">
        <v>5600</v>
      </c>
      <c r="H23" s="13">
        <f t="shared" si="0"/>
        <v>0</v>
      </c>
    </row>
    <row r="24" spans="1:8" ht="12.75">
      <c r="A24" t="s">
        <v>229</v>
      </c>
      <c r="B24" s="2">
        <v>2</v>
      </c>
      <c r="C24" s="13">
        <v>858806.41</v>
      </c>
      <c r="D24" s="13">
        <v>640325.42</v>
      </c>
      <c r="E24" s="13">
        <v>0</v>
      </c>
      <c r="F24" s="13">
        <v>8605.29</v>
      </c>
      <c r="G24" s="13">
        <v>607465</v>
      </c>
      <c r="H24" s="13">
        <f t="shared" si="0"/>
        <v>24255.130000000005</v>
      </c>
    </row>
    <row r="25" spans="1:8" ht="12.75">
      <c r="A25" t="s">
        <v>230</v>
      </c>
      <c r="B25" s="2">
        <v>2</v>
      </c>
      <c r="C25" s="13">
        <v>453116.35</v>
      </c>
      <c r="D25" s="13">
        <v>432465.89</v>
      </c>
      <c r="E25" s="13">
        <v>0</v>
      </c>
      <c r="F25" s="13">
        <v>3153.05</v>
      </c>
      <c r="G25" s="13">
        <v>429052.71</v>
      </c>
      <c r="H25" s="13">
        <f t="shared" si="0"/>
        <v>260.13000000000466</v>
      </c>
    </row>
    <row r="26" spans="1:8" ht="12.75">
      <c r="A26" t="s">
        <v>296</v>
      </c>
      <c r="B26" s="2" t="s">
        <v>336</v>
      </c>
      <c r="C26" s="13">
        <v>1400000</v>
      </c>
      <c r="D26" s="13">
        <v>1754676.41</v>
      </c>
      <c r="E26" s="13">
        <v>0</v>
      </c>
      <c r="F26" s="13">
        <v>1464832.7</v>
      </c>
      <c r="G26" s="13">
        <v>285466.57</v>
      </c>
      <c r="H26" s="13">
        <f t="shared" si="0"/>
        <v>4377.139999999956</v>
      </c>
    </row>
    <row r="27" spans="1:8" ht="12.75">
      <c r="A27" t="s">
        <v>340</v>
      </c>
      <c r="B27" s="2" t="s">
        <v>337</v>
      </c>
      <c r="C27" s="13">
        <v>12496733.15</v>
      </c>
      <c r="D27" s="13">
        <v>14740374.63</v>
      </c>
      <c r="E27" s="13">
        <v>0</v>
      </c>
      <c r="F27" s="13">
        <v>12347634.96</v>
      </c>
      <c r="G27" s="13">
        <v>2367020.33</v>
      </c>
      <c r="H27" s="13">
        <f t="shared" si="0"/>
        <v>25719.33999999985</v>
      </c>
    </row>
    <row r="28" spans="1:8" ht="12.75">
      <c r="A28" t="s">
        <v>231</v>
      </c>
      <c r="B28" s="2">
        <v>2</v>
      </c>
      <c r="C28" s="13">
        <v>507145.68</v>
      </c>
      <c r="D28" s="13">
        <v>639481.23</v>
      </c>
      <c r="E28" s="13">
        <v>0</v>
      </c>
      <c r="F28" s="13">
        <v>402238.11</v>
      </c>
      <c r="G28" s="13">
        <v>227362.91</v>
      </c>
      <c r="H28" s="13">
        <f t="shared" si="0"/>
        <v>9880.209999999992</v>
      </c>
    </row>
    <row r="29" spans="1:8" ht="12.75">
      <c r="A29" t="s">
        <v>176</v>
      </c>
      <c r="B29" s="2" t="s">
        <v>336</v>
      </c>
      <c r="C29" s="13">
        <v>4063326.5</v>
      </c>
      <c r="D29" s="13">
        <v>4294094.36</v>
      </c>
      <c r="E29" s="13">
        <v>32000</v>
      </c>
      <c r="F29" s="13">
        <v>702128.92</v>
      </c>
      <c r="G29" s="13">
        <v>2065552.53</v>
      </c>
      <c r="H29" s="13">
        <f t="shared" si="0"/>
        <v>1494412.9100000004</v>
      </c>
    </row>
    <row r="30" spans="1:8" ht="12.75">
      <c r="A30" t="s">
        <v>297</v>
      </c>
      <c r="B30" s="2">
        <v>3</v>
      </c>
      <c r="C30" s="13">
        <v>139036.9</v>
      </c>
      <c r="D30" s="13">
        <v>139036.9</v>
      </c>
      <c r="E30" s="13">
        <v>0</v>
      </c>
      <c r="F30" s="13">
        <v>12062.9</v>
      </c>
      <c r="G30" s="13">
        <v>126974</v>
      </c>
      <c r="H30" s="13">
        <f t="shared" si="0"/>
        <v>0</v>
      </c>
    </row>
    <row r="31" spans="1:8" ht="12.75">
      <c r="A31" t="s">
        <v>258</v>
      </c>
      <c r="B31" s="2" t="s">
        <v>338</v>
      </c>
      <c r="C31" s="13">
        <v>3400530.77</v>
      </c>
      <c r="D31" s="13">
        <v>5241054.23</v>
      </c>
      <c r="E31" s="13">
        <v>82114.2</v>
      </c>
      <c r="F31" s="13">
        <v>1612220.75</v>
      </c>
      <c r="G31" s="13">
        <v>907535.28</v>
      </c>
      <c r="H31" s="13">
        <f t="shared" si="0"/>
        <v>2639184</v>
      </c>
    </row>
    <row r="32" spans="1:8" ht="12.75">
      <c r="A32" t="s">
        <v>232</v>
      </c>
      <c r="B32" s="2">
        <v>2</v>
      </c>
      <c r="C32" s="13">
        <v>66186.5</v>
      </c>
      <c r="D32" s="13">
        <v>18419.31</v>
      </c>
      <c r="E32" s="13">
        <v>0</v>
      </c>
      <c r="F32" s="13">
        <v>0</v>
      </c>
      <c r="G32" s="13">
        <v>18419.31</v>
      </c>
      <c r="H32" s="13">
        <f t="shared" si="0"/>
        <v>0</v>
      </c>
    </row>
    <row r="33" spans="1:8" ht="12.75">
      <c r="A33" t="s">
        <v>233</v>
      </c>
      <c r="B33" s="2">
        <v>2</v>
      </c>
      <c r="C33" s="13">
        <v>100</v>
      </c>
      <c r="D33" s="13">
        <v>30100</v>
      </c>
      <c r="E33" s="13">
        <v>0</v>
      </c>
      <c r="F33" s="13">
        <v>0</v>
      </c>
      <c r="G33" s="13">
        <v>0</v>
      </c>
      <c r="H33" s="13">
        <f t="shared" si="0"/>
        <v>30100</v>
      </c>
    </row>
    <row r="34" spans="1:8" ht="12.75">
      <c r="A34" t="s">
        <v>298</v>
      </c>
      <c r="B34" s="2" t="s">
        <v>339</v>
      </c>
      <c r="C34" s="13">
        <v>18216499</v>
      </c>
      <c r="D34" s="13">
        <v>22237871.36</v>
      </c>
      <c r="E34" s="13">
        <v>750</v>
      </c>
      <c r="F34" s="13">
        <v>15183675.91</v>
      </c>
      <c r="G34" s="13">
        <v>5368030.97</v>
      </c>
      <c r="H34" s="13">
        <f t="shared" si="0"/>
        <v>1685414.4799999995</v>
      </c>
    </row>
    <row r="35" spans="1:8" ht="12.75">
      <c r="A35" t="s">
        <v>234</v>
      </c>
      <c r="B35" s="2">
        <v>2</v>
      </c>
      <c r="C35" s="13">
        <v>351061</v>
      </c>
      <c r="D35" s="13">
        <v>359683.29</v>
      </c>
      <c r="E35" s="13">
        <v>0</v>
      </c>
      <c r="F35" s="13">
        <v>143439.72</v>
      </c>
      <c r="G35" s="13">
        <v>213960</v>
      </c>
      <c r="H35" s="13">
        <f t="shared" si="0"/>
        <v>2283.569999999978</v>
      </c>
    </row>
    <row r="36" spans="1:8" ht="12.75">
      <c r="A36" t="s">
        <v>235</v>
      </c>
      <c r="B36" s="2">
        <v>2</v>
      </c>
      <c r="C36" s="13">
        <v>671292.5</v>
      </c>
      <c r="D36" s="13">
        <v>671292.5</v>
      </c>
      <c r="E36" s="13">
        <v>0</v>
      </c>
      <c r="F36" s="13">
        <v>0</v>
      </c>
      <c r="G36" s="13">
        <v>29021.15</v>
      </c>
      <c r="H36" s="13">
        <f t="shared" si="0"/>
        <v>642271.35</v>
      </c>
    </row>
    <row r="37" spans="1:8" ht="12.75">
      <c r="A37" t="s">
        <v>236</v>
      </c>
      <c r="B37" s="2" t="s">
        <v>339</v>
      </c>
      <c r="C37" s="13">
        <v>2002885</v>
      </c>
      <c r="D37" s="13">
        <v>2080415.53</v>
      </c>
      <c r="E37" s="13">
        <v>0</v>
      </c>
      <c r="F37" s="13">
        <v>0</v>
      </c>
      <c r="G37" s="13">
        <v>114537.38</v>
      </c>
      <c r="H37" s="13">
        <v>1965878.15</v>
      </c>
    </row>
    <row r="38" spans="1:8" ht="12.75">
      <c r="A38" t="s">
        <v>237</v>
      </c>
      <c r="B38" s="2">
        <v>2</v>
      </c>
      <c r="C38" s="13">
        <v>670790</v>
      </c>
      <c r="D38" s="13">
        <v>670790</v>
      </c>
      <c r="E38" s="13">
        <v>0</v>
      </c>
      <c r="F38" s="13">
        <v>0</v>
      </c>
      <c r="G38" s="13">
        <v>330379.75</v>
      </c>
      <c r="H38" s="13">
        <f t="shared" si="0"/>
        <v>340410.25</v>
      </c>
    </row>
    <row r="39" spans="1:8" ht="12.75">
      <c r="A39" t="s">
        <v>265</v>
      </c>
      <c r="B39" s="2">
        <v>2</v>
      </c>
      <c r="C39" s="13">
        <v>440187.5</v>
      </c>
      <c r="D39" s="13">
        <v>440187.5</v>
      </c>
      <c r="E39" s="13">
        <v>0</v>
      </c>
      <c r="F39" s="13">
        <v>0</v>
      </c>
      <c r="G39" s="13">
        <v>137977.89</v>
      </c>
      <c r="H39" s="13">
        <f t="shared" si="0"/>
        <v>302209.61</v>
      </c>
    </row>
    <row r="40" spans="1:8" ht="12.75">
      <c r="A40" t="s">
        <v>259</v>
      </c>
      <c r="B40" s="2">
        <v>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ht="12.75">
      <c r="A41" t="s">
        <v>158</v>
      </c>
      <c r="B41" s="2">
        <v>2</v>
      </c>
      <c r="C41" s="13">
        <v>3331203</v>
      </c>
      <c r="D41" s="13">
        <v>3331203</v>
      </c>
      <c r="E41" s="13">
        <v>0</v>
      </c>
      <c r="F41" s="13">
        <v>1977480</v>
      </c>
      <c r="G41" s="13">
        <v>1283825.5</v>
      </c>
      <c r="H41" s="13">
        <f t="shared" si="0"/>
        <v>69897.5</v>
      </c>
    </row>
    <row r="42" spans="1:8" ht="12.75">
      <c r="A42" t="s">
        <v>238</v>
      </c>
      <c r="B42" s="2" t="s">
        <v>341</v>
      </c>
      <c r="C42" s="13">
        <v>615383.53</v>
      </c>
      <c r="D42" s="13">
        <v>613759.25</v>
      </c>
      <c r="E42" s="13">
        <v>0</v>
      </c>
      <c r="F42" s="13">
        <v>0</v>
      </c>
      <c r="G42" s="13">
        <v>575184.11</v>
      </c>
      <c r="H42" s="13">
        <f t="shared" si="0"/>
        <v>38575.140000000014</v>
      </c>
    </row>
    <row r="43" spans="1:8" ht="12.75">
      <c r="A43" t="s">
        <v>299</v>
      </c>
      <c r="B43" s="2">
        <v>9</v>
      </c>
      <c r="C43" s="13">
        <v>2133.39</v>
      </c>
      <c r="D43" s="13">
        <v>2133.39</v>
      </c>
      <c r="E43" s="13">
        <v>0</v>
      </c>
      <c r="F43" s="13">
        <v>0</v>
      </c>
      <c r="G43" s="13">
        <v>0</v>
      </c>
      <c r="H43" s="13">
        <f t="shared" si="0"/>
        <v>2133.39</v>
      </c>
    </row>
    <row r="44" spans="1:8" ht="12.75">
      <c r="A44" t="s">
        <v>300</v>
      </c>
      <c r="B44" s="2">
        <v>2</v>
      </c>
      <c r="C44" s="13">
        <v>243341.52</v>
      </c>
      <c r="D44" s="13">
        <v>2147</v>
      </c>
      <c r="E44" s="13">
        <v>0</v>
      </c>
      <c r="F44" s="13">
        <v>0</v>
      </c>
      <c r="G44" s="13">
        <v>0</v>
      </c>
      <c r="H44" s="13">
        <f t="shared" si="0"/>
        <v>2147</v>
      </c>
    </row>
    <row r="45" spans="4:8" ht="12.75">
      <c r="D45" s="13" t="s">
        <v>9</v>
      </c>
      <c r="F45" s="13" t="s">
        <v>9</v>
      </c>
      <c r="H45" s="13" t="s">
        <v>9</v>
      </c>
    </row>
    <row r="46" spans="1:8" ht="12.75">
      <c r="A46" s="47" t="s">
        <v>106</v>
      </c>
      <c r="H46" s="13" t="s">
        <v>9</v>
      </c>
    </row>
    <row r="47" spans="1:8" ht="12.75">
      <c r="A47" t="s">
        <v>301</v>
      </c>
      <c r="B47" s="2">
        <v>8</v>
      </c>
      <c r="C47" s="13">
        <v>0</v>
      </c>
      <c r="D47" s="13">
        <v>719950</v>
      </c>
      <c r="E47" s="13">
        <v>0</v>
      </c>
      <c r="F47" s="13">
        <v>0</v>
      </c>
      <c r="G47" s="13">
        <v>0</v>
      </c>
      <c r="H47" s="13">
        <f t="shared" si="0"/>
        <v>719950</v>
      </c>
    </row>
    <row r="48" spans="1:8" ht="12.75">
      <c r="A48" t="s">
        <v>302</v>
      </c>
      <c r="B48" s="2">
        <v>8</v>
      </c>
      <c r="C48" s="13">
        <v>0</v>
      </c>
      <c r="D48" s="13">
        <v>719950</v>
      </c>
      <c r="E48" s="13">
        <v>0</v>
      </c>
      <c r="F48" s="13">
        <v>0</v>
      </c>
      <c r="G48" s="13">
        <v>0</v>
      </c>
      <c r="H48" s="13">
        <f t="shared" si="0"/>
        <v>719950</v>
      </c>
    </row>
    <row r="49" spans="1:8" ht="12.75">
      <c r="A49" t="s">
        <v>303</v>
      </c>
      <c r="B49" s="2">
        <v>10</v>
      </c>
      <c r="C49" s="13">
        <v>1350000</v>
      </c>
      <c r="D49" s="13">
        <v>1364604.34</v>
      </c>
      <c r="E49" s="13">
        <v>120105.71</v>
      </c>
      <c r="F49" s="13">
        <v>459849.9</v>
      </c>
      <c r="G49" s="13">
        <v>591713.87</v>
      </c>
      <c r="H49" s="13">
        <f t="shared" si="0"/>
        <v>192934.8600000001</v>
      </c>
    </row>
    <row r="50" spans="1:8" ht="12.75" hidden="1">
      <c r="A50" t="s">
        <v>162</v>
      </c>
      <c r="H50" s="13">
        <f t="shared" si="0"/>
        <v>0</v>
      </c>
    </row>
    <row r="51" spans="1:8" ht="12.75" hidden="1">
      <c r="A51" t="s">
        <v>163</v>
      </c>
      <c r="H51" s="13">
        <f t="shared" si="0"/>
        <v>0</v>
      </c>
    </row>
    <row r="52" spans="1:8" ht="12.75" hidden="1">
      <c r="A52" t="s">
        <v>164</v>
      </c>
      <c r="H52" s="13">
        <f t="shared" si="0"/>
        <v>0</v>
      </c>
    </row>
    <row r="53" spans="1:8" ht="12.75" hidden="1">
      <c r="A53" t="s">
        <v>165</v>
      </c>
      <c r="H53" s="13">
        <f t="shared" si="0"/>
        <v>0</v>
      </c>
    </row>
    <row r="54" spans="1:8" ht="12.75">
      <c r="A54" t="s">
        <v>304</v>
      </c>
      <c r="B54" s="2">
        <v>2</v>
      </c>
      <c r="C54" s="13">
        <v>100</v>
      </c>
      <c r="D54" s="13">
        <v>1</v>
      </c>
      <c r="E54" s="13">
        <v>0</v>
      </c>
      <c r="F54" s="13">
        <v>0</v>
      </c>
      <c r="G54" s="13">
        <v>0</v>
      </c>
      <c r="H54" s="13">
        <v>1</v>
      </c>
    </row>
    <row r="55" spans="1:8" ht="12.75">
      <c r="A55" t="s">
        <v>305</v>
      </c>
      <c r="B55" s="2">
        <v>2</v>
      </c>
      <c r="C55" s="13">
        <v>43412.56</v>
      </c>
      <c r="D55" s="13">
        <v>1.56</v>
      </c>
      <c r="E55" s="13">
        <v>0</v>
      </c>
      <c r="F55" s="13">
        <v>0</v>
      </c>
      <c r="G55" s="13">
        <v>0</v>
      </c>
      <c r="H55" s="13">
        <f t="shared" si="0"/>
        <v>1.56</v>
      </c>
    </row>
    <row r="56" spans="1:8" ht="12.75">
      <c r="A56" t="s">
        <v>306</v>
      </c>
      <c r="B56" s="2">
        <v>2</v>
      </c>
      <c r="C56" s="13">
        <v>100000</v>
      </c>
      <c r="D56" s="13">
        <v>100000</v>
      </c>
      <c r="E56" s="13">
        <v>0</v>
      </c>
      <c r="F56" s="13">
        <v>2714.16</v>
      </c>
      <c r="G56" s="13">
        <v>4621.4</v>
      </c>
      <c r="H56" s="13">
        <f t="shared" si="0"/>
        <v>92664.44</v>
      </c>
    </row>
    <row r="57" spans="1:8" ht="12.75">
      <c r="A57" t="s">
        <v>307</v>
      </c>
      <c r="B57" s="2">
        <v>2</v>
      </c>
      <c r="C57" s="13">
        <v>160000</v>
      </c>
      <c r="D57" s="13">
        <v>81000</v>
      </c>
      <c r="E57" s="13">
        <v>0</v>
      </c>
      <c r="F57" s="13">
        <v>78114.79</v>
      </c>
      <c r="G57" s="13">
        <v>2858.25</v>
      </c>
      <c r="H57" s="13">
        <f t="shared" si="0"/>
        <v>26.960000000006403</v>
      </c>
    </row>
    <row r="58" spans="1:8" ht="12.75">
      <c r="A58" t="s">
        <v>308</v>
      </c>
      <c r="B58" s="2">
        <v>2</v>
      </c>
      <c r="C58" s="13">
        <v>210000</v>
      </c>
      <c r="D58" s="13">
        <v>101165</v>
      </c>
      <c r="E58" s="13">
        <v>0</v>
      </c>
      <c r="F58" s="13">
        <v>96634.69</v>
      </c>
      <c r="G58" s="13">
        <v>4530.31</v>
      </c>
      <c r="H58" s="13">
        <f t="shared" si="0"/>
        <v>-2.7284841053187847E-12</v>
      </c>
    </row>
    <row r="59" spans="1:8" ht="12.75">
      <c r="A59" t="s">
        <v>309</v>
      </c>
      <c r="B59" s="2" t="s">
        <v>341</v>
      </c>
      <c r="C59" s="13">
        <v>2640100</v>
      </c>
      <c r="D59" s="13">
        <v>1200000</v>
      </c>
      <c r="E59" s="13">
        <v>0</v>
      </c>
      <c r="F59" s="13">
        <v>0</v>
      </c>
      <c r="G59" s="13">
        <v>0</v>
      </c>
      <c r="H59" s="13">
        <f t="shared" si="0"/>
        <v>1200000</v>
      </c>
    </row>
    <row r="60" spans="1:8" ht="12.75">
      <c r="A60" t="s">
        <v>310</v>
      </c>
      <c r="B60" s="2">
        <v>3</v>
      </c>
      <c r="C60" s="13">
        <v>270200</v>
      </c>
      <c r="D60" s="13">
        <v>270777.14</v>
      </c>
      <c r="E60" s="13">
        <v>0</v>
      </c>
      <c r="F60" s="13">
        <v>25358</v>
      </c>
      <c r="G60" s="13">
        <v>151376.14</v>
      </c>
      <c r="H60" s="13">
        <v>94043</v>
      </c>
    </row>
    <row r="61" spans="1:8" ht="12.75">
      <c r="A61" t="s">
        <v>311</v>
      </c>
      <c r="B61" s="2">
        <v>2</v>
      </c>
      <c r="C61" s="13">
        <v>200000</v>
      </c>
      <c r="D61" s="13">
        <v>200000</v>
      </c>
      <c r="E61" s="13">
        <v>0</v>
      </c>
      <c r="F61" s="13">
        <v>16000</v>
      </c>
      <c r="G61" s="13">
        <v>250</v>
      </c>
      <c r="H61" s="13">
        <f t="shared" si="0"/>
        <v>183750</v>
      </c>
    </row>
    <row r="62" spans="1:8" ht="12.75">
      <c r="A62" t="s">
        <v>312</v>
      </c>
      <c r="B62" s="2">
        <v>9</v>
      </c>
      <c r="C62" s="13">
        <v>61884.49</v>
      </c>
      <c r="D62" s="13">
        <v>61884.49</v>
      </c>
      <c r="E62" s="13">
        <v>0</v>
      </c>
      <c r="F62" s="13">
        <v>0</v>
      </c>
      <c r="G62" s="13">
        <v>0</v>
      </c>
      <c r="H62" s="13">
        <f>SUM(D62-E62-F62-G62)</f>
        <v>61884.49</v>
      </c>
    </row>
    <row r="63" spans="1:8" ht="12.75">
      <c r="A63" t="s">
        <v>313</v>
      </c>
      <c r="B63" s="2">
        <v>2</v>
      </c>
      <c r="C63" s="13">
        <v>652430</v>
      </c>
      <c r="D63" s="13">
        <v>652430</v>
      </c>
      <c r="E63" s="13">
        <v>0</v>
      </c>
      <c r="F63" s="13">
        <v>0</v>
      </c>
      <c r="G63" s="13">
        <v>388985.12</v>
      </c>
      <c r="H63" s="13">
        <f>SUM(D63-E63-F63-G63)</f>
        <v>263444.88</v>
      </c>
    </row>
    <row r="64" spans="1:8" ht="12.75">
      <c r="A64" t="s">
        <v>9</v>
      </c>
      <c r="D64" s="13" t="s">
        <v>9</v>
      </c>
      <c r="H64" s="13" t="s">
        <v>9</v>
      </c>
    </row>
    <row r="65" spans="1:8" ht="12.75">
      <c r="A65" t="s">
        <v>9</v>
      </c>
      <c r="C65" s="13">
        <f>SUM(C12:C63)</f>
        <v>58514105.56</v>
      </c>
      <c r="D65" s="13">
        <f>SUM(D11:D63)</f>
        <v>67097070.19000001</v>
      </c>
      <c r="E65" s="13">
        <f>SUM(E11:E63)</f>
        <v>307700.91000000003</v>
      </c>
      <c r="F65" s="13">
        <f>SUM(F11:F63)</f>
        <v>35052449.96999999</v>
      </c>
      <c r="G65" s="13">
        <f>SUM(G11:G63)</f>
        <v>18873061.27</v>
      </c>
      <c r="H65" s="13">
        <f>SUM(H11:H63)</f>
        <v>12863858.040000001</v>
      </c>
    </row>
    <row r="67" ht="12.75">
      <c r="A67" s="47" t="s">
        <v>157</v>
      </c>
    </row>
    <row r="68" spans="1:8" ht="12.75">
      <c r="A68" t="s">
        <v>139</v>
      </c>
      <c r="C68" s="31">
        <v>8399806.05</v>
      </c>
      <c r="D68" s="31">
        <v>8840565.69</v>
      </c>
      <c r="E68" s="31">
        <v>0</v>
      </c>
      <c r="F68" s="31">
        <v>13000</v>
      </c>
      <c r="G68" s="31">
        <v>150017.15</v>
      </c>
      <c r="H68" s="31">
        <f>SUM(D68-E68-F68-G68)</f>
        <v>8677548.54</v>
      </c>
    </row>
    <row r="70" spans="1:8" ht="13.5" thickBot="1">
      <c r="A70" s="47" t="s">
        <v>3</v>
      </c>
      <c r="B70" s="44"/>
      <c r="C70" s="57">
        <f aca="true" t="shared" si="1" ref="C70:H70">SUM(C65+C68)</f>
        <v>66913911.61</v>
      </c>
      <c r="D70" s="57">
        <f t="shared" si="1"/>
        <v>75937635.88000001</v>
      </c>
      <c r="E70" s="57">
        <f t="shared" si="1"/>
        <v>307700.91000000003</v>
      </c>
      <c r="F70" s="57">
        <f t="shared" si="1"/>
        <v>35065449.96999999</v>
      </c>
      <c r="G70" s="57">
        <f t="shared" si="1"/>
        <v>19023078.419999998</v>
      </c>
      <c r="H70" s="57">
        <f t="shared" si="1"/>
        <v>21541406.58</v>
      </c>
    </row>
    <row r="71" spans="1:8" ht="13.5" thickTop="1">
      <c r="A71" s="47"/>
      <c r="B71" s="44"/>
      <c r="C71" s="58"/>
      <c r="D71" s="58"/>
      <c r="E71" s="58"/>
      <c r="F71" s="58"/>
      <c r="G71" s="58"/>
      <c r="H71" s="58"/>
    </row>
    <row r="72" spans="1:8" ht="12.75">
      <c r="A72" s="47"/>
      <c r="B72" s="44"/>
      <c r="C72" s="58"/>
      <c r="D72" s="58"/>
      <c r="E72" s="58"/>
      <c r="F72" s="58"/>
      <c r="G72" s="58"/>
      <c r="H72" s="58"/>
    </row>
    <row r="73" spans="1:8" ht="12.75">
      <c r="A73" s="47"/>
      <c r="B73" s="44"/>
      <c r="C73" s="58"/>
      <c r="D73" s="58"/>
      <c r="E73" s="58"/>
      <c r="F73" s="58"/>
      <c r="G73" s="58"/>
      <c r="H73" s="58"/>
    </row>
    <row r="74" spans="1:7" ht="12.75">
      <c r="A74" s="85" t="s">
        <v>180</v>
      </c>
      <c r="B74" s="85"/>
      <c r="C74" s="85"/>
      <c r="D74" s="85"/>
      <c r="E74" s="85"/>
      <c r="F74" s="85"/>
      <c r="G74" s="85"/>
    </row>
    <row r="75" spans="1:7" ht="12.75">
      <c r="A75" s="85"/>
      <c r="B75" s="85"/>
      <c r="C75" s="85"/>
      <c r="D75" s="85"/>
      <c r="E75" s="85"/>
      <c r="F75" s="85"/>
      <c r="G75" s="85"/>
    </row>
    <row r="77" spans="1:7" ht="12.75">
      <c r="A77" s="85"/>
      <c r="B77" s="85"/>
      <c r="C77" s="85"/>
      <c r="D77" s="85"/>
      <c r="E77" s="85"/>
      <c r="F77" s="85"/>
      <c r="G77" s="85"/>
    </row>
    <row r="78" ht="12.75">
      <c r="B78" s="13"/>
    </row>
    <row r="79" spans="2:3" ht="12.75">
      <c r="B79" s="22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19"/>
      <c r="C83" s="19"/>
    </row>
    <row r="84" spans="2:3" ht="12.75">
      <c r="B84" s="22"/>
      <c r="C84" s="19"/>
    </row>
    <row r="85" spans="2:3" ht="12.75">
      <c r="B85" s="22"/>
      <c r="C85" s="19"/>
    </row>
    <row r="86" spans="2:3" ht="12.75">
      <c r="B86" s="22"/>
      <c r="C86" s="19"/>
    </row>
    <row r="87" spans="2:3" ht="12.75">
      <c r="B87" s="22"/>
      <c r="C87" s="19"/>
    </row>
    <row r="88" spans="2:3" ht="12.75">
      <c r="B88" s="22"/>
      <c r="C88" s="19"/>
    </row>
    <row r="89" spans="2:3" ht="12.75">
      <c r="B89" s="22"/>
      <c r="C89" s="19"/>
    </row>
    <row r="90" spans="2:3" ht="12.75">
      <c r="B90" s="22"/>
      <c r="C90" s="19"/>
    </row>
    <row r="91" spans="2:3" ht="12.75">
      <c r="B91" s="22"/>
      <c r="C91" s="19"/>
    </row>
    <row r="92" spans="2:3" ht="12.75">
      <c r="B92" s="22"/>
      <c r="C92" s="19"/>
    </row>
    <row r="93" spans="2:3" ht="12.75">
      <c r="B93" s="22"/>
      <c r="C93" s="19"/>
    </row>
    <row r="94" spans="2:3" ht="12.75">
      <c r="B94" s="22"/>
      <c r="C94" s="19"/>
    </row>
    <row r="95" spans="2:3" ht="12.75">
      <c r="B95" s="22"/>
      <c r="C95" s="19"/>
    </row>
    <row r="96" spans="2:3" ht="12.75">
      <c r="B96" s="22"/>
      <c r="C96" s="19"/>
    </row>
    <row r="97" spans="2:3" ht="12.75">
      <c r="B97" s="22"/>
      <c r="C97" s="19"/>
    </row>
    <row r="98" spans="2:3" ht="12.75">
      <c r="B98" s="22"/>
      <c r="C98" s="19"/>
    </row>
    <row r="99" spans="2:3" ht="12.75">
      <c r="B99" s="22"/>
      <c r="C99" s="19"/>
    </row>
    <row r="100" spans="2:3" ht="12.75">
      <c r="B100" s="22"/>
      <c r="C100" s="19"/>
    </row>
    <row r="101" spans="2:3" ht="12.75">
      <c r="B101" s="22"/>
      <c r="C101" s="19"/>
    </row>
    <row r="102" spans="2:3" ht="12.75">
      <c r="B102" s="22"/>
      <c r="C102" s="19"/>
    </row>
    <row r="103" spans="2:3" ht="12.75">
      <c r="B103" s="22"/>
      <c r="C103" s="19"/>
    </row>
    <row r="104" spans="2:3" ht="12.75">
      <c r="B104" s="22"/>
      <c r="C104" s="19"/>
    </row>
    <row r="105" spans="2:3" ht="12.75">
      <c r="B105" s="22"/>
      <c r="C105" s="19"/>
    </row>
    <row r="106" spans="2:3" ht="12.75">
      <c r="B106" s="22"/>
      <c r="C106" s="19"/>
    </row>
    <row r="107" spans="2:3" ht="12.75">
      <c r="B107" s="22"/>
      <c r="C107" s="19"/>
    </row>
    <row r="108" spans="3:4" ht="12.75">
      <c r="C108" s="22"/>
      <c r="D108" s="22"/>
    </row>
    <row r="109" spans="3:4" ht="12.75">
      <c r="C109" s="22"/>
      <c r="D109" s="22"/>
    </row>
    <row r="110" spans="3:4" ht="12.75">
      <c r="C110" s="22"/>
      <c r="D110" s="22"/>
    </row>
  </sheetData>
  <sheetProtection sheet="1" objects="1" scenarios="1"/>
  <mergeCells count="3">
    <mergeCell ref="A75:G75"/>
    <mergeCell ref="A77:G77"/>
    <mergeCell ref="A74:G74"/>
  </mergeCells>
  <printOptions gridLines="1" horizontalCentered="1"/>
  <pageMargins left="0" right="0" top="0" bottom="0" header="0.25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29.8515625" style="0" bestFit="1" customWidth="1"/>
    <col min="3" max="3" width="2.00390625" style="0" bestFit="1" customWidth="1"/>
    <col min="4" max="4" width="13.28125" style="21" bestFit="1" customWidth="1"/>
    <col min="5" max="5" width="2.00390625" style="21" bestFit="1" customWidth="1"/>
    <col min="6" max="6" width="16.421875" style="21" bestFit="1" customWidth="1"/>
    <col min="7" max="7" width="2.00390625" style="21" bestFit="1" customWidth="1"/>
    <col min="8" max="8" width="14.7109375" style="0" customWidth="1"/>
    <col min="9" max="9" width="15.421875" style="0" customWidth="1"/>
  </cols>
  <sheetData>
    <row r="1" spans="2:8" ht="12.75">
      <c r="B1" s="47" t="s">
        <v>166</v>
      </c>
      <c r="D1" s="74" t="s">
        <v>167</v>
      </c>
      <c r="E1" s="74"/>
      <c r="F1" s="74" t="s">
        <v>168</v>
      </c>
      <c r="G1" s="74"/>
      <c r="H1" s="44" t="s">
        <v>169</v>
      </c>
    </row>
    <row r="2" spans="4:8" ht="12.75">
      <c r="D2" s="75" t="s">
        <v>343</v>
      </c>
      <c r="E2" s="75"/>
      <c r="F2" s="74" t="s">
        <v>344</v>
      </c>
      <c r="G2" s="74"/>
      <c r="H2" s="44" t="s">
        <v>170</v>
      </c>
    </row>
    <row r="3" spans="4:5" ht="12.75">
      <c r="D3" s="20"/>
      <c r="E3" s="20"/>
    </row>
    <row r="4" spans="1:8" ht="12.75">
      <c r="A4">
        <v>3172</v>
      </c>
      <c r="B4" t="s">
        <v>253</v>
      </c>
      <c r="C4" t="s">
        <v>9</v>
      </c>
      <c r="D4" s="21">
        <v>11328511.67</v>
      </c>
      <c r="E4" t="s">
        <v>9</v>
      </c>
      <c r="F4" s="21">
        <v>640325.42</v>
      </c>
      <c r="G4" t="s">
        <v>9</v>
      </c>
      <c r="H4" s="21">
        <f aca="true" t="shared" si="0" ref="H4:H10">SUM(D4:F4)</f>
        <v>11968837.09</v>
      </c>
    </row>
    <row r="5" spans="1:8" ht="12.75">
      <c r="A5">
        <v>3174</v>
      </c>
      <c r="B5" t="s">
        <v>279</v>
      </c>
      <c r="D5" s="21">
        <v>1347215.02</v>
      </c>
      <c r="E5"/>
      <c r="F5" s="21">
        <v>432465.89</v>
      </c>
      <c r="G5"/>
      <c r="H5" s="21">
        <f t="shared" si="0"/>
        <v>1779680.9100000001</v>
      </c>
    </row>
    <row r="6" spans="1:8" ht="12.75">
      <c r="A6">
        <v>3204</v>
      </c>
      <c r="B6" t="s">
        <v>255</v>
      </c>
      <c r="D6" s="21">
        <v>1380415.5</v>
      </c>
      <c r="F6" s="21">
        <v>14740374.63</v>
      </c>
      <c r="H6" s="21">
        <f t="shared" si="0"/>
        <v>16120790.13</v>
      </c>
    </row>
    <row r="7" spans="1:8" ht="12.75">
      <c r="A7">
        <v>3091</v>
      </c>
      <c r="B7" t="s">
        <v>193</v>
      </c>
      <c r="D7" s="20">
        <v>24395737.48</v>
      </c>
      <c r="E7" s="20"/>
      <c r="F7" s="21">
        <v>232599.2</v>
      </c>
      <c r="H7" s="21">
        <f t="shared" si="0"/>
        <v>24628336.68</v>
      </c>
    </row>
    <row r="8" spans="1:8" ht="12.75">
      <c r="A8">
        <v>3062</v>
      </c>
      <c r="B8" t="s">
        <v>254</v>
      </c>
      <c r="D8" s="20">
        <v>17900234.41</v>
      </c>
      <c r="E8" s="20"/>
      <c r="F8" s="21">
        <v>1737947.39</v>
      </c>
      <c r="H8" s="21">
        <f t="shared" si="0"/>
        <v>19638181.8</v>
      </c>
    </row>
    <row r="9" spans="1:8" ht="12.75">
      <c r="A9">
        <v>3602</v>
      </c>
      <c r="B9" t="s">
        <v>345</v>
      </c>
      <c r="C9" s="9" t="s">
        <v>9</v>
      </c>
      <c r="D9" s="36">
        <v>284060</v>
      </c>
      <c r="E9" s="36" t="s">
        <v>9</v>
      </c>
      <c r="F9" s="36">
        <v>22237871.36</v>
      </c>
      <c r="G9" s="36" t="s">
        <v>9</v>
      </c>
      <c r="H9" s="36">
        <f t="shared" si="0"/>
        <v>22521931.36</v>
      </c>
    </row>
    <row r="10" spans="1:8" ht="12.75">
      <c r="A10">
        <v>3884</v>
      </c>
      <c r="B10" t="s">
        <v>280</v>
      </c>
      <c r="D10" s="21">
        <v>1978455.46</v>
      </c>
      <c r="F10" s="21">
        <v>613759.25</v>
      </c>
      <c r="H10" s="21">
        <f t="shared" si="0"/>
        <v>2592214.71</v>
      </c>
    </row>
    <row r="11" spans="1:8" ht="12.75">
      <c r="A11" t="s">
        <v>9</v>
      </c>
      <c r="B11" t="s">
        <v>9</v>
      </c>
      <c r="C11" s="29"/>
      <c r="D11" s="30" t="s">
        <v>9</v>
      </c>
      <c r="E11" s="30"/>
      <c r="F11" s="30" t="s">
        <v>9</v>
      </c>
      <c r="G11" s="30"/>
      <c r="H11" s="30" t="s">
        <v>9</v>
      </c>
    </row>
    <row r="13" spans="3:9" ht="13.5" thickBot="1">
      <c r="C13" s="8" t="s">
        <v>256</v>
      </c>
      <c r="D13" s="23">
        <f>SUM(D4:D11)</f>
        <v>58614629.54</v>
      </c>
      <c r="E13" s="8" t="s">
        <v>256</v>
      </c>
      <c r="F13" s="23">
        <f>SUM(F4:F11)</f>
        <v>40635343.14</v>
      </c>
      <c r="G13" s="8" t="s">
        <v>256</v>
      </c>
      <c r="H13" s="23">
        <f>SUM(H4:H11)</f>
        <v>99249972.67999999</v>
      </c>
      <c r="I13" s="21"/>
    </row>
    <row r="14" ht="13.5" thickTop="1"/>
  </sheetData>
  <sheetProtection sheet="1" objects="1" scenarios="1"/>
  <printOptions horizontalCentered="1"/>
  <pageMargins left="0" right="0" top="1.75" bottom="1" header="0.5" footer="0.5"/>
  <pageSetup horizontalDpi="600" verticalDpi="600" orientation="portrait" r:id="rId1"/>
  <headerFooter alignWithMargins="0">
    <oddHeader>&amp;CCLAY COUNTY SCHOOL BOARD
CAPITAL PROJECT FUNDS
ESTIMATED PROJECT COSTS
July 1, 2005 thru February 28,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7.140625" style="0" bestFit="1" customWidth="1"/>
    <col min="3" max="3" width="16.57421875" style="0" customWidth="1"/>
    <col min="4" max="4" width="17.57421875" style="0" bestFit="1" customWidth="1"/>
    <col min="5" max="5" width="17.00390625" style="0" customWidth="1"/>
    <col min="6" max="6" width="3.421875" style="0" hidden="1" customWidth="1"/>
    <col min="7" max="7" width="10.7109375" style="0" bestFit="1" customWidth="1"/>
  </cols>
  <sheetData>
    <row r="2" ht="15.75">
      <c r="C2" s="84" t="s">
        <v>355</v>
      </c>
    </row>
    <row r="3" spans="3:7" ht="15.75">
      <c r="C3" s="84" t="s">
        <v>366</v>
      </c>
      <c r="G3" s="84"/>
    </row>
    <row r="4" ht="15.75">
      <c r="C4" s="84" t="s">
        <v>357</v>
      </c>
    </row>
    <row r="5" ht="15.75">
      <c r="C5" s="84"/>
    </row>
    <row r="6" ht="15.75">
      <c r="C6" s="84"/>
    </row>
    <row r="8" spans="2:7" ht="12.75">
      <c r="B8" s="47" t="s">
        <v>68</v>
      </c>
      <c r="C8" s="45" t="s">
        <v>99</v>
      </c>
      <c r="D8" s="45" t="s">
        <v>16</v>
      </c>
      <c r="E8" s="45" t="s">
        <v>69</v>
      </c>
      <c r="F8" s="45"/>
      <c r="G8" s="63" t="s">
        <v>70</v>
      </c>
    </row>
    <row r="9" spans="2:7" ht="12.75">
      <c r="B9" s="47"/>
      <c r="C9" s="45" t="s">
        <v>113</v>
      </c>
      <c r="D9" s="45" t="s">
        <v>20</v>
      </c>
      <c r="E9" s="45"/>
      <c r="F9" s="45"/>
      <c r="G9" s="63"/>
    </row>
    <row r="10" spans="3:7" ht="12.75">
      <c r="C10" s="1"/>
      <c r="D10" s="1"/>
      <c r="E10" s="1"/>
      <c r="F10" s="1"/>
      <c r="G10" s="7"/>
    </row>
    <row r="11" spans="2:7" ht="12.75">
      <c r="B11" s="47" t="s">
        <v>204</v>
      </c>
      <c r="C11" s="1"/>
      <c r="D11" s="1"/>
      <c r="E11" s="1"/>
      <c r="F11" s="1"/>
      <c r="G11" s="7"/>
    </row>
    <row r="12" spans="1:7" ht="12.75">
      <c r="A12">
        <v>3261</v>
      </c>
      <c r="B12" t="s">
        <v>203</v>
      </c>
      <c r="C12" s="1">
        <v>3033488</v>
      </c>
      <c r="D12" s="1">
        <v>3033488</v>
      </c>
      <c r="E12" s="1">
        <v>1803564.14</v>
      </c>
      <c r="F12" s="1"/>
      <c r="G12" s="24">
        <f>SUM(E12/D12)</f>
        <v>0.5945512690341943</v>
      </c>
    </row>
    <row r="13" spans="1:7" ht="12.75">
      <c r="A13">
        <v>3262</v>
      </c>
      <c r="B13" t="s">
        <v>135</v>
      </c>
      <c r="C13" s="1">
        <v>518772</v>
      </c>
      <c r="D13" s="1">
        <v>518772</v>
      </c>
      <c r="E13" s="1">
        <v>289201.11</v>
      </c>
      <c r="F13" s="1"/>
      <c r="G13" s="24">
        <f>SUM(E13/D13)</f>
        <v>0.5574724734565474</v>
      </c>
    </row>
    <row r="14" spans="1:7" ht="12.75">
      <c r="A14">
        <v>3265</v>
      </c>
      <c r="B14" t="s">
        <v>219</v>
      </c>
      <c r="C14" s="1">
        <v>635622</v>
      </c>
      <c r="D14" s="1">
        <v>635622</v>
      </c>
      <c r="E14" s="1">
        <v>0</v>
      </c>
      <c r="F14" s="1"/>
      <c r="G14" s="24">
        <f>SUM(E14/D14)</f>
        <v>0</v>
      </c>
    </row>
    <row r="15" spans="1:7" ht="12.75">
      <c r="A15">
        <v>3266</v>
      </c>
      <c r="B15" t="s">
        <v>220</v>
      </c>
      <c r="C15" s="10">
        <v>55348</v>
      </c>
      <c r="D15" s="10">
        <v>55348</v>
      </c>
      <c r="E15" s="10">
        <v>31147.34</v>
      </c>
      <c r="F15" s="10"/>
      <c r="G15" s="27">
        <f>SUM(E15/D15)</f>
        <v>0.5627545710775457</v>
      </c>
    </row>
    <row r="16" spans="2:8" ht="12.75">
      <c r="B16" s="47" t="s">
        <v>24</v>
      </c>
      <c r="C16" s="48">
        <f>SUM(C12:C15)</f>
        <v>4243230</v>
      </c>
      <c r="D16" s="48">
        <f>SUM(D12:D15)</f>
        <v>4243230</v>
      </c>
      <c r="E16" s="48">
        <f>SUM(E12:E15)</f>
        <v>2123912.59</v>
      </c>
      <c r="F16" s="48"/>
      <c r="G16" s="64">
        <f>SUM(E16/D16)</f>
        <v>0.5005414719447213</v>
      </c>
      <c r="H16" t="s">
        <v>9</v>
      </c>
    </row>
    <row r="17" spans="3:7" ht="12.75">
      <c r="C17" s="1"/>
      <c r="D17" s="1"/>
      <c r="E17" s="1"/>
      <c r="F17" s="1"/>
      <c r="G17" s="7"/>
    </row>
    <row r="18" spans="2:7" ht="12.75">
      <c r="B18" s="47" t="s">
        <v>205</v>
      </c>
      <c r="C18" s="1"/>
      <c r="D18" s="1"/>
      <c r="E18" s="1"/>
      <c r="F18" s="1"/>
      <c r="G18" s="24"/>
    </row>
    <row r="19" spans="1:7" ht="12.75">
      <c r="A19">
        <v>3337</v>
      </c>
      <c r="B19" t="s">
        <v>171</v>
      </c>
      <c r="C19" s="1">
        <v>40215</v>
      </c>
      <c r="D19" s="1">
        <v>40215</v>
      </c>
      <c r="E19" s="1">
        <v>0</v>
      </c>
      <c r="F19" s="1"/>
      <c r="G19" s="24">
        <f>SUM(E19/D19)</f>
        <v>0</v>
      </c>
    </row>
    <row r="20" spans="1:7" ht="12.75">
      <c r="A20">
        <v>3338</v>
      </c>
      <c r="B20" t="s">
        <v>172</v>
      </c>
      <c r="C20" s="10">
        <v>53848</v>
      </c>
      <c r="D20" s="10">
        <v>53848</v>
      </c>
      <c r="E20" s="10">
        <v>31566</v>
      </c>
      <c r="F20" s="10"/>
      <c r="G20" s="27">
        <f>SUM(E20/D20)</f>
        <v>0.586205615807458</v>
      </c>
    </row>
    <row r="21" spans="2:8" ht="12.75">
      <c r="B21" s="47" t="s">
        <v>29</v>
      </c>
      <c r="C21" s="48">
        <f>SUM(C17:C20)</f>
        <v>94063</v>
      </c>
      <c r="D21" s="48">
        <f>SUM(D17:D20)</f>
        <v>94063</v>
      </c>
      <c r="E21" s="48">
        <f>SUM(E17:E20)</f>
        <v>31566</v>
      </c>
      <c r="F21" s="48"/>
      <c r="G21" s="64">
        <f>SUM(E21/D21)</f>
        <v>0.3355835982267204</v>
      </c>
      <c r="H21" t="s">
        <v>9</v>
      </c>
    </row>
    <row r="22" spans="3:7" ht="12.75">
      <c r="C22" s="1"/>
      <c r="D22" s="1"/>
      <c r="E22" s="1"/>
      <c r="F22" s="1"/>
      <c r="G22" s="24"/>
    </row>
    <row r="23" spans="2:7" ht="12.75">
      <c r="B23" s="47" t="s">
        <v>73</v>
      </c>
      <c r="C23" s="1"/>
      <c r="D23" s="1"/>
      <c r="E23" s="1"/>
      <c r="F23" s="1"/>
      <c r="G23" s="24"/>
    </row>
    <row r="24" spans="1:7" ht="12.75">
      <c r="A24">
        <v>3430</v>
      </c>
      <c r="B24" t="s">
        <v>153</v>
      </c>
      <c r="C24" s="1">
        <v>41635</v>
      </c>
      <c r="D24" s="1">
        <v>121635</v>
      </c>
      <c r="E24" s="1">
        <v>78148.12</v>
      </c>
      <c r="F24" s="1"/>
      <c r="G24" s="24">
        <f aca="true" t="shared" si="0" ref="G24:G29">SUM(E24/D24)</f>
        <v>0.6424805360299256</v>
      </c>
    </row>
    <row r="25" spans="1:7" ht="12.75">
      <c r="A25">
        <v>3451</v>
      </c>
      <c r="B25" t="s">
        <v>114</v>
      </c>
      <c r="C25" s="1">
        <v>4002824</v>
      </c>
      <c r="D25" s="1">
        <v>3402824</v>
      </c>
      <c r="E25" s="1">
        <v>2345543.7</v>
      </c>
      <c r="F25" s="1"/>
      <c r="G25" s="24">
        <f t="shared" si="0"/>
        <v>0.6892932752325716</v>
      </c>
    </row>
    <row r="26" spans="1:7" ht="12.75">
      <c r="A26">
        <v>3452</v>
      </c>
      <c r="B26" t="s">
        <v>115</v>
      </c>
      <c r="C26" s="1">
        <v>195261</v>
      </c>
      <c r="D26" s="1">
        <v>795261</v>
      </c>
      <c r="E26" s="1">
        <v>586611.77</v>
      </c>
      <c r="F26" s="1"/>
      <c r="G26" s="24">
        <f t="shared" si="0"/>
        <v>0.7376342735278104</v>
      </c>
    </row>
    <row r="27" spans="1:7" ht="12.75">
      <c r="A27">
        <v>3453</v>
      </c>
      <c r="B27" t="s">
        <v>116</v>
      </c>
      <c r="C27" s="1">
        <v>206242</v>
      </c>
      <c r="D27" s="1">
        <v>206242</v>
      </c>
      <c r="E27" s="1">
        <v>132913.01</v>
      </c>
      <c r="F27" s="1"/>
      <c r="G27" s="24">
        <f t="shared" si="0"/>
        <v>0.6444517120664075</v>
      </c>
    </row>
    <row r="28" spans="1:7" ht="12.75">
      <c r="A28">
        <v>3454</v>
      </c>
      <c r="B28" t="s">
        <v>117</v>
      </c>
      <c r="C28" s="1">
        <v>194873.99</v>
      </c>
      <c r="D28" s="1">
        <v>194873.99</v>
      </c>
      <c r="E28" s="1">
        <v>145149.46</v>
      </c>
      <c r="F28" s="1"/>
      <c r="G28" s="24">
        <f t="shared" si="0"/>
        <v>0.7448375229552184</v>
      </c>
    </row>
    <row r="29" spans="1:7" ht="12.75">
      <c r="A29">
        <v>3455</v>
      </c>
      <c r="B29" t="s">
        <v>118</v>
      </c>
      <c r="C29" s="1">
        <v>24776.01</v>
      </c>
      <c r="D29" s="1">
        <v>24776.01</v>
      </c>
      <c r="E29" s="1">
        <v>17012.75</v>
      </c>
      <c r="F29" s="1"/>
      <c r="G29" s="24">
        <f t="shared" si="0"/>
        <v>0.6866622188157012</v>
      </c>
    </row>
    <row r="30" spans="1:7" ht="12.75">
      <c r="A30">
        <v>3490</v>
      </c>
      <c r="B30" t="s">
        <v>257</v>
      </c>
      <c r="C30" s="1">
        <v>0</v>
      </c>
      <c r="D30" s="1">
        <v>0</v>
      </c>
      <c r="E30" s="1">
        <v>916.97</v>
      </c>
      <c r="F30" s="1"/>
      <c r="G30" s="24">
        <v>0</v>
      </c>
    </row>
    <row r="31" spans="1:7" ht="12.75">
      <c r="A31">
        <v>3497</v>
      </c>
      <c r="B31" t="s">
        <v>266</v>
      </c>
      <c r="C31" s="10">
        <v>0</v>
      </c>
      <c r="D31" s="10">
        <v>0</v>
      </c>
      <c r="E31" s="10">
        <v>0</v>
      </c>
      <c r="F31" s="10"/>
      <c r="G31" s="27">
        <v>0</v>
      </c>
    </row>
    <row r="32" spans="2:7" ht="12.75">
      <c r="B32" s="47" t="s">
        <v>33</v>
      </c>
      <c r="C32" s="48">
        <f>SUM(C24:C31)</f>
        <v>4665612</v>
      </c>
      <c r="D32" s="48">
        <f>SUM(D24:D31)</f>
        <v>4745612</v>
      </c>
      <c r="E32" s="48">
        <f>SUM(E24:E31)</f>
        <v>3306295.7800000007</v>
      </c>
      <c r="F32" s="48"/>
      <c r="G32" s="64">
        <f>SUM(E32/D32)</f>
        <v>0.6967058790309871</v>
      </c>
    </row>
    <row r="33" spans="3:7" ht="12.75">
      <c r="C33" s="1"/>
      <c r="D33" s="1"/>
      <c r="E33" s="1"/>
      <c r="F33" s="1"/>
      <c r="G33" s="24"/>
    </row>
    <row r="34" spans="3:7" ht="12.75">
      <c r="C34" s="1"/>
      <c r="D34" s="1"/>
      <c r="E34" s="1"/>
      <c r="F34" s="1"/>
      <c r="G34" s="24"/>
    </row>
    <row r="35" spans="2:7" ht="12.75">
      <c r="B35" t="s">
        <v>75</v>
      </c>
      <c r="C35" s="1">
        <f>SUM(C16+C21+C32)</f>
        <v>9002905</v>
      </c>
      <c r="D35" s="1">
        <f>SUM(D16+D21+D32)</f>
        <v>9082905</v>
      </c>
      <c r="E35" s="1">
        <f>SUM(E16+E21+E32)</f>
        <v>5461774.370000001</v>
      </c>
      <c r="F35" s="14"/>
      <c r="G35" s="24">
        <f>SUM(E35/D35)</f>
        <v>0.6013246169590016</v>
      </c>
    </row>
    <row r="36" spans="2:7" ht="12.75">
      <c r="B36" t="s">
        <v>290</v>
      </c>
      <c r="C36" s="10">
        <v>4205015.92</v>
      </c>
      <c r="D36" s="10">
        <v>4205015.92</v>
      </c>
      <c r="E36" s="10">
        <v>4205015.92</v>
      </c>
      <c r="F36" s="10"/>
      <c r="G36" s="27"/>
    </row>
    <row r="37" spans="2:7" ht="13.5" thickBot="1">
      <c r="B37" s="47" t="s">
        <v>3</v>
      </c>
      <c r="C37" s="49">
        <f>SUM(C35:C36)</f>
        <v>13207920.92</v>
      </c>
      <c r="D37" s="49">
        <f>SUM(D35:D36)</f>
        <v>13287920.92</v>
      </c>
      <c r="E37" s="49">
        <f>SUM(E35:E36)</f>
        <v>9666790.290000001</v>
      </c>
      <c r="F37" s="49"/>
      <c r="G37" s="65">
        <f>SUM(E37/D37)</f>
        <v>0.7274870424198763</v>
      </c>
    </row>
    <row r="38" spans="3:7" ht="13.5" thickTop="1">
      <c r="C38" s="1"/>
      <c r="D38" s="1"/>
      <c r="E38" s="1"/>
      <c r="F38" s="1"/>
      <c r="G38" s="7"/>
    </row>
    <row r="39" spans="4:7" ht="12.75">
      <c r="D39" s="1"/>
      <c r="E39" s="1"/>
      <c r="F39" s="1"/>
      <c r="G39" s="7"/>
    </row>
    <row r="40" spans="4:7" ht="12.75">
      <c r="D40" s="1"/>
      <c r="E40" s="1"/>
      <c r="F40" s="1"/>
      <c r="G40" s="7"/>
    </row>
    <row r="41" spans="2:7" ht="12.75">
      <c r="B41" s="47" t="s">
        <v>76</v>
      </c>
      <c r="C41" s="47"/>
      <c r="D41" s="48" t="s">
        <v>77</v>
      </c>
      <c r="E41" s="48" t="s">
        <v>76</v>
      </c>
      <c r="F41" s="48"/>
      <c r="G41" s="63" t="s">
        <v>78</v>
      </c>
    </row>
    <row r="42" spans="4:7" ht="12.75">
      <c r="D42" s="1"/>
      <c r="E42" s="1"/>
      <c r="F42" s="1"/>
      <c r="G42" s="7"/>
    </row>
    <row r="43" spans="2:7" ht="12.75">
      <c r="B43" s="47" t="s">
        <v>119</v>
      </c>
      <c r="D43" s="1"/>
      <c r="E43" s="1"/>
      <c r="F43" s="1"/>
      <c r="G43" s="7"/>
    </row>
    <row r="44" spans="4:7" ht="12.75">
      <c r="D44" s="1"/>
      <c r="E44" s="1"/>
      <c r="F44" s="1"/>
      <c r="G44" s="7"/>
    </row>
    <row r="45" spans="2:7" ht="12.75">
      <c r="B45" t="s">
        <v>120</v>
      </c>
      <c r="D45" s="1">
        <v>3181523.58</v>
      </c>
      <c r="E45" s="1">
        <v>2184760.93</v>
      </c>
      <c r="F45" s="1"/>
      <c r="G45" s="7">
        <f aca="true" t="shared" si="1" ref="G45:G51">SUM(E45/D45)</f>
        <v>0.6867027306457996</v>
      </c>
    </row>
    <row r="46" spans="2:7" ht="12.75">
      <c r="B46" t="s">
        <v>121</v>
      </c>
      <c r="D46" s="1">
        <v>1124259.3</v>
      </c>
      <c r="E46" s="1">
        <v>716212.25</v>
      </c>
      <c r="F46" s="1"/>
      <c r="G46" s="7">
        <f t="shared" si="1"/>
        <v>0.6370525465077318</v>
      </c>
    </row>
    <row r="47" spans="2:7" ht="12.75">
      <c r="B47" t="s">
        <v>122</v>
      </c>
      <c r="D47" s="1">
        <v>224388</v>
      </c>
      <c r="E47" s="1">
        <v>110110.66</v>
      </c>
      <c r="F47" s="1"/>
      <c r="G47" s="7">
        <f t="shared" si="1"/>
        <v>0.49071545715457154</v>
      </c>
    </row>
    <row r="48" spans="2:7" ht="12.75">
      <c r="B48" t="s">
        <v>123</v>
      </c>
      <c r="D48" s="1">
        <v>4100</v>
      </c>
      <c r="E48" s="1">
        <v>56550.58</v>
      </c>
      <c r="F48" s="1"/>
      <c r="G48" s="7">
        <f t="shared" si="1"/>
        <v>13.792824390243902</v>
      </c>
    </row>
    <row r="49" spans="2:7" ht="12.75">
      <c r="B49" t="s">
        <v>124</v>
      </c>
      <c r="D49" s="1">
        <v>5638106.49</v>
      </c>
      <c r="E49" s="1">
        <v>2688446.74</v>
      </c>
      <c r="F49" s="1"/>
      <c r="G49" s="7">
        <f t="shared" si="1"/>
        <v>0.476835041120339</v>
      </c>
    </row>
    <row r="50" spans="2:7" ht="12.75">
      <c r="B50" t="s">
        <v>125</v>
      </c>
      <c r="D50" s="1">
        <v>1294379.79</v>
      </c>
      <c r="E50" s="1">
        <v>792089.95</v>
      </c>
      <c r="F50" s="1"/>
      <c r="G50" s="7">
        <f t="shared" si="1"/>
        <v>0.6119455480682373</v>
      </c>
    </row>
    <row r="51" spans="2:7" ht="12.75">
      <c r="B51" t="s">
        <v>126</v>
      </c>
      <c r="D51" s="10">
        <v>198315</v>
      </c>
      <c r="E51" s="10">
        <v>130266.38</v>
      </c>
      <c r="F51" s="10"/>
      <c r="G51" s="11">
        <f t="shared" si="1"/>
        <v>0.6568659960164385</v>
      </c>
    </row>
    <row r="52" spans="4:7" ht="12.75">
      <c r="D52" s="1"/>
      <c r="E52" s="1"/>
      <c r="F52" s="1"/>
      <c r="G52" s="7"/>
    </row>
    <row r="53" spans="2:7" ht="12.75">
      <c r="B53" s="47" t="s">
        <v>84</v>
      </c>
      <c r="C53" s="47"/>
      <c r="D53" s="48">
        <f>SUM(D45:D51)</f>
        <v>11665072.16</v>
      </c>
      <c r="E53" s="48">
        <f>SUM(E42:E51)</f>
        <v>6678437.49</v>
      </c>
      <c r="F53" s="67"/>
      <c r="G53" s="63">
        <f>SUM(E53/D53)</f>
        <v>0.5725157460148965</v>
      </c>
    </row>
    <row r="54" spans="4:7" ht="12.75">
      <c r="D54" s="1"/>
      <c r="E54" s="1"/>
      <c r="F54" s="1"/>
      <c r="G54" s="7"/>
    </row>
    <row r="55" spans="2:7" ht="12.75">
      <c r="B55" t="s">
        <v>127</v>
      </c>
      <c r="D55" s="17">
        <v>89170.23</v>
      </c>
      <c r="E55" s="17">
        <v>89170.23</v>
      </c>
      <c r="F55" s="1"/>
      <c r="G55" s="7"/>
    </row>
    <row r="56" spans="2:7" ht="12.75">
      <c r="B56" t="s">
        <v>85</v>
      </c>
      <c r="D56" s="12">
        <v>1533678.53</v>
      </c>
      <c r="E56" s="26">
        <v>2899182.57</v>
      </c>
      <c r="F56" s="12"/>
      <c r="G56" s="15" t="s">
        <v>9</v>
      </c>
    </row>
    <row r="57" spans="4:7" ht="12.75">
      <c r="D57" s="10"/>
      <c r="E57" s="10"/>
      <c r="F57" s="10"/>
      <c r="G57" s="11"/>
    </row>
    <row r="58" spans="2:7" ht="13.5" thickBot="1">
      <c r="B58" s="47" t="s">
        <v>3</v>
      </c>
      <c r="C58" s="47"/>
      <c r="D58" s="49">
        <f>SUM(D53:D57)</f>
        <v>13287920.92</v>
      </c>
      <c r="E58" s="49">
        <f>SUM(E53:E57)</f>
        <v>9666790.290000001</v>
      </c>
      <c r="F58" s="49"/>
      <c r="G58" s="65">
        <f>SUM(E58/D58)</f>
        <v>0.7274870424198763</v>
      </c>
    </row>
    <row r="59" ht="13.5" thickTop="1"/>
    <row r="60" ht="12.75">
      <c r="D60" s="1"/>
    </row>
  </sheetData>
  <sheetProtection sheet="1" objects="1" scenarios="1"/>
  <printOptions gridLines="1"/>
  <pageMargins left="0" right="0" top="0" bottom="0" header="0.5" footer="0.5"/>
  <pageSetup fitToHeight="1" fitToWidth="1"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9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ht="15.75">
      <c r="E1" s="83" t="s">
        <v>355</v>
      </c>
    </row>
    <row r="2" ht="15.75">
      <c r="E2" s="83" t="s">
        <v>367</v>
      </c>
    </row>
    <row r="3" ht="15.75">
      <c r="E3" s="83" t="s">
        <v>368</v>
      </c>
    </row>
    <row r="4" ht="15.75">
      <c r="E4" s="83" t="s">
        <v>357</v>
      </c>
    </row>
    <row r="5" ht="15.75">
      <c r="E5" s="83"/>
    </row>
    <row r="6" ht="15.75">
      <c r="E6" s="83"/>
    </row>
    <row r="8" spans="1:9" s="2" customFormat="1" ht="12.75">
      <c r="A8" s="43"/>
      <c r="B8" s="44"/>
      <c r="C8" s="45" t="s">
        <v>107</v>
      </c>
      <c r="D8" s="46" t="s">
        <v>108</v>
      </c>
      <c r="E8" s="45" t="s">
        <v>16</v>
      </c>
      <c r="F8" s="45" t="s">
        <v>138</v>
      </c>
      <c r="G8" s="45" t="s">
        <v>100</v>
      </c>
      <c r="H8" s="45" t="s">
        <v>76</v>
      </c>
      <c r="I8" s="44" t="s">
        <v>143</v>
      </c>
    </row>
    <row r="9" spans="1:9" s="2" customFormat="1" ht="12.75">
      <c r="A9" s="43"/>
      <c r="B9" s="44"/>
      <c r="C9" s="45" t="s">
        <v>109</v>
      </c>
      <c r="D9" s="46" t="s">
        <v>20</v>
      </c>
      <c r="E9" s="45" t="s">
        <v>20</v>
      </c>
      <c r="F9" s="45"/>
      <c r="G9" s="45"/>
      <c r="H9" s="45" t="s">
        <v>110</v>
      </c>
      <c r="I9" s="44" t="s">
        <v>104</v>
      </c>
    </row>
    <row r="10" spans="1:9" s="2" customFormat="1" ht="12.75">
      <c r="A10" s="43" t="s">
        <v>141</v>
      </c>
      <c r="B10" s="44"/>
      <c r="C10" s="45"/>
      <c r="D10" s="46" t="s">
        <v>292</v>
      </c>
      <c r="E10" s="45"/>
      <c r="F10" s="45"/>
      <c r="G10" s="45"/>
      <c r="H10" s="45"/>
      <c r="I10" s="44"/>
    </row>
    <row r="11" spans="1:9" ht="13.5" customHeight="1">
      <c r="A11" s="43" t="s">
        <v>142</v>
      </c>
      <c r="B11" s="47" t="s">
        <v>111</v>
      </c>
      <c r="C11" s="48"/>
      <c r="D11" s="38"/>
      <c r="E11" s="48"/>
      <c r="F11" s="48"/>
      <c r="G11" s="48"/>
      <c r="H11" s="48"/>
      <c r="I11" s="47"/>
    </row>
    <row r="12" spans="1:9" ht="12.75">
      <c r="A12" s="18" t="s">
        <v>9</v>
      </c>
      <c r="B12" t="s">
        <v>9</v>
      </c>
      <c r="I12" s="13"/>
    </row>
    <row r="13" spans="1:9" ht="12.75">
      <c r="A13" s="18">
        <v>4015</v>
      </c>
      <c r="B13" t="s">
        <v>272</v>
      </c>
      <c r="C13" s="1">
        <v>3137754.86</v>
      </c>
      <c r="D13" s="39">
        <v>465543.67</v>
      </c>
      <c r="E13" s="1">
        <v>465543.67</v>
      </c>
      <c r="F13" s="1">
        <v>0</v>
      </c>
      <c r="G13" s="1">
        <v>0</v>
      </c>
      <c r="H13" s="1">
        <v>61227.98</v>
      </c>
      <c r="I13" s="13">
        <f aca="true" t="shared" si="0" ref="I13:I25">SUM(E13-F13-G13-H13)</f>
        <v>404315.69</v>
      </c>
    </row>
    <row r="14" spans="1:9" ht="12.75">
      <c r="A14" s="18">
        <v>4025</v>
      </c>
      <c r="B14" t="s">
        <v>273</v>
      </c>
      <c r="C14" s="1">
        <v>1353149.38</v>
      </c>
      <c r="D14" s="39">
        <v>357435.67</v>
      </c>
      <c r="E14" s="1">
        <v>357435.67</v>
      </c>
      <c r="F14" s="1">
        <v>0</v>
      </c>
      <c r="G14" s="1">
        <v>0</v>
      </c>
      <c r="H14" s="1">
        <v>26063.7</v>
      </c>
      <c r="I14" s="13">
        <f t="shared" si="0"/>
        <v>331371.97</v>
      </c>
    </row>
    <row r="15" spans="1:9" ht="12.75">
      <c r="A15" s="18">
        <v>4035</v>
      </c>
      <c r="B15" t="s">
        <v>264</v>
      </c>
      <c r="C15" s="1">
        <v>31325.65</v>
      </c>
      <c r="D15" s="39">
        <v>10572.1</v>
      </c>
      <c r="E15" s="1">
        <v>10572.1</v>
      </c>
      <c r="F15" s="1">
        <v>0</v>
      </c>
      <c r="G15" s="1">
        <v>0</v>
      </c>
      <c r="H15" s="1">
        <v>6983.77</v>
      </c>
      <c r="I15" s="13">
        <f t="shared" si="0"/>
        <v>3588.33</v>
      </c>
    </row>
    <row r="16" spans="1:9" ht="12.75">
      <c r="A16" s="18">
        <v>4045</v>
      </c>
      <c r="B16" t="s">
        <v>274</v>
      </c>
      <c r="C16" s="1">
        <v>225065</v>
      </c>
      <c r="D16" s="39">
        <v>20461.3</v>
      </c>
      <c r="E16" s="1">
        <v>20461.3</v>
      </c>
      <c r="F16" s="1">
        <v>0</v>
      </c>
      <c r="G16" s="1">
        <v>0</v>
      </c>
      <c r="H16" s="1">
        <v>12309.82</v>
      </c>
      <c r="I16" s="13">
        <f t="shared" si="0"/>
        <v>8151.48</v>
      </c>
    </row>
    <row r="17" spans="1:9" ht="12.75">
      <c r="A17" s="18">
        <v>4055</v>
      </c>
      <c r="B17" t="s">
        <v>275</v>
      </c>
      <c r="C17" s="1">
        <v>161879.81</v>
      </c>
      <c r="D17" s="39">
        <v>19030.05</v>
      </c>
      <c r="E17" s="1">
        <v>19030.05</v>
      </c>
      <c r="F17" s="1">
        <v>0</v>
      </c>
      <c r="G17" s="1">
        <v>0</v>
      </c>
      <c r="H17" s="1">
        <v>9974.09</v>
      </c>
      <c r="I17" s="13">
        <f t="shared" si="0"/>
        <v>9055.96</v>
      </c>
    </row>
    <row r="18" spans="1:9" s="32" customFormat="1" ht="12.75">
      <c r="A18" s="32">
        <v>4095</v>
      </c>
      <c r="B18" s="32" t="s">
        <v>328</v>
      </c>
      <c r="C18" s="33">
        <v>1.78</v>
      </c>
      <c r="D18" s="40">
        <v>1.78</v>
      </c>
      <c r="E18" s="33">
        <v>1.78</v>
      </c>
      <c r="F18" s="33">
        <v>0</v>
      </c>
      <c r="G18" s="33">
        <v>0</v>
      </c>
      <c r="H18" s="33">
        <v>0</v>
      </c>
      <c r="I18" s="34">
        <f t="shared" si="0"/>
        <v>1.78</v>
      </c>
    </row>
    <row r="19" spans="1:9" ht="12.75">
      <c r="A19" s="18">
        <v>4105</v>
      </c>
      <c r="B19" t="s">
        <v>276</v>
      </c>
      <c r="C19" s="1">
        <v>7559236.58</v>
      </c>
      <c r="D19" s="39">
        <v>626802.71</v>
      </c>
      <c r="E19" s="1">
        <v>626802.71</v>
      </c>
      <c r="F19" s="1">
        <v>0</v>
      </c>
      <c r="G19" s="1">
        <v>0</v>
      </c>
      <c r="H19" s="1">
        <v>236.68</v>
      </c>
      <c r="I19" s="13">
        <f t="shared" si="0"/>
        <v>626566.0299999999</v>
      </c>
    </row>
    <row r="20" spans="1:9" ht="12.75">
      <c r="A20" s="18">
        <v>4115</v>
      </c>
      <c r="B20" t="s">
        <v>272</v>
      </c>
      <c r="C20" s="1">
        <v>97031</v>
      </c>
      <c r="D20" s="39">
        <v>3390.82</v>
      </c>
      <c r="E20" s="1">
        <v>3390.82</v>
      </c>
      <c r="F20" s="1">
        <v>0</v>
      </c>
      <c r="G20" s="1">
        <v>0</v>
      </c>
      <c r="H20" s="1">
        <v>2773.3</v>
      </c>
      <c r="I20" s="13">
        <f t="shared" si="0"/>
        <v>617.52</v>
      </c>
    </row>
    <row r="21" spans="1:9" ht="12.75">
      <c r="A21" s="18">
        <v>4145</v>
      </c>
      <c r="B21" t="s">
        <v>282</v>
      </c>
      <c r="C21" s="1">
        <v>13901</v>
      </c>
      <c r="D21" s="39">
        <v>13110.62</v>
      </c>
      <c r="E21" s="1">
        <v>13110.62</v>
      </c>
      <c r="F21" s="1">
        <v>65.01</v>
      </c>
      <c r="G21" s="1">
        <v>500</v>
      </c>
      <c r="H21" s="1">
        <v>1769.74</v>
      </c>
      <c r="I21" s="13">
        <v>10775.87</v>
      </c>
    </row>
    <row r="22" spans="1:9" ht="12.75">
      <c r="A22" s="18">
        <v>4165</v>
      </c>
      <c r="B22" t="s">
        <v>239</v>
      </c>
      <c r="C22" s="1">
        <v>232470</v>
      </c>
      <c r="D22" s="39">
        <v>7665.17</v>
      </c>
      <c r="E22" s="1">
        <v>7665.17</v>
      </c>
      <c r="F22" s="1">
        <v>0</v>
      </c>
      <c r="G22" s="1">
        <v>0</v>
      </c>
      <c r="H22" s="1">
        <v>936.27</v>
      </c>
      <c r="I22" s="13">
        <f t="shared" si="0"/>
        <v>6728.9</v>
      </c>
    </row>
    <row r="23" spans="1:9" s="32" customFormat="1" ht="12.75">
      <c r="A23" s="32">
        <v>4190</v>
      </c>
      <c r="B23" s="32" t="s">
        <v>192</v>
      </c>
      <c r="C23" s="33">
        <v>0</v>
      </c>
      <c r="D23" s="40">
        <v>15623.13</v>
      </c>
      <c r="E23" s="34">
        <v>15623.13</v>
      </c>
      <c r="F23" s="34">
        <v>0</v>
      </c>
      <c r="G23" s="34">
        <v>0</v>
      </c>
      <c r="H23" s="34">
        <v>0</v>
      </c>
      <c r="I23" s="34">
        <f t="shared" si="0"/>
        <v>15623.13</v>
      </c>
    </row>
    <row r="24" spans="1:9" s="32" customFormat="1" ht="12.75">
      <c r="A24" s="32">
        <v>4200</v>
      </c>
      <c r="B24" s="32" t="s">
        <v>191</v>
      </c>
      <c r="C24" s="33">
        <v>0</v>
      </c>
      <c r="D24" s="40">
        <v>173610.78</v>
      </c>
      <c r="E24" s="34">
        <v>185686.66</v>
      </c>
      <c r="F24" s="34">
        <v>27840</v>
      </c>
      <c r="G24" s="34">
        <v>1798</v>
      </c>
      <c r="H24" s="34">
        <v>29415.78</v>
      </c>
      <c r="I24" s="34">
        <f t="shared" si="0"/>
        <v>126632.88</v>
      </c>
    </row>
    <row r="25" spans="1:9" s="32" customFormat="1" ht="12.75">
      <c r="A25" s="32">
        <v>4210</v>
      </c>
      <c r="B25" s="32" t="s">
        <v>286</v>
      </c>
      <c r="C25" s="33">
        <v>0</v>
      </c>
      <c r="D25" s="40">
        <v>421617.6</v>
      </c>
      <c r="E25" s="34">
        <v>672955.6</v>
      </c>
      <c r="F25" s="34">
        <v>3162.36</v>
      </c>
      <c r="G25" s="34">
        <v>63353.89</v>
      </c>
      <c r="H25" s="34">
        <v>318016.15</v>
      </c>
      <c r="I25" s="34">
        <f t="shared" si="0"/>
        <v>288423.19999999995</v>
      </c>
    </row>
    <row r="26" spans="1:9" ht="12.75">
      <c r="A26" s="18">
        <v>4225</v>
      </c>
      <c r="B26" t="s">
        <v>261</v>
      </c>
      <c r="C26" s="1">
        <v>102947.52</v>
      </c>
      <c r="D26" s="39">
        <v>2427.4</v>
      </c>
      <c r="E26" s="1">
        <v>2427.4</v>
      </c>
      <c r="F26" s="1">
        <v>0</v>
      </c>
      <c r="G26" s="1">
        <v>0</v>
      </c>
      <c r="H26" s="1">
        <v>0</v>
      </c>
      <c r="I26" s="13">
        <f aca="true" t="shared" si="1" ref="I26:I31">SUM(E26-F26-G26-H26)</f>
        <v>2427.4</v>
      </c>
    </row>
    <row r="27" spans="1:9" ht="12.75">
      <c r="A27" s="18">
        <v>4255</v>
      </c>
      <c r="B27" t="s">
        <v>277</v>
      </c>
      <c r="C27" s="1">
        <v>123299</v>
      </c>
      <c r="D27" s="39">
        <v>26459.57</v>
      </c>
      <c r="E27" s="1">
        <v>26459.57</v>
      </c>
      <c r="F27" s="1">
        <v>0</v>
      </c>
      <c r="G27" s="1">
        <v>0</v>
      </c>
      <c r="H27" s="1">
        <v>6235.99</v>
      </c>
      <c r="I27" s="13">
        <f t="shared" si="1"/>
        <v>20223.58</v>
      </c>
    </row>
    <row r="28" spans="1:9" ht="12.75">
      <c r="A28" s="18">
        <v>4285</v>
      </c>
      <c r="B28" t="s">
        <v>240</v>
      </c>
      <c r="C28" s="1">
        <v>77181.82</v>
      </c>
      <c r="D28" s="39">
        <v>6.55</v>
      </c>
      <c r="E28" s="1">
        <v>6.55</v>
      </c>
      <c r="F28" s="1">
        <v>0</v>
      </c>
      <c r="G28" s="1">
        <v>0</v>
      </c>
      <c r="H28" s="1">
        <v>0</v>
      </c>
      <c r="I28" s="13">
        <f t="shared" si="1"/>
        <v>6.55</v>
      </c>
    </row>
    <row r="29" spans="1:16" s="32" customFormat="1" ht="12.75">
      <c r="A29" s="32">
        <v>4295</v>
      </c>
      <c r="B29" s="32" t="s">
        <v>327</v>
      </c>
      <c r="C29" s="33">
        <v>137989</v>
      </c>
      <c r="D29" s="40">
        <v>72859.83</v>
      </c>
      <c r="E29" s="33">
        <v>72859.83</v>
      </c>
      <c r="F29" s="33">
        <v>0</v>
      </c>
      <c r="G29" s="33">
        <v>403</v>
      </c>
      <c r="H29" s="33">
        <v>65366.11</v>
      </c>
      <c r="I29" s="34">
        <f t="shared" si="1"/>
        <v>7090.720000000001</v>
      </c>
      <c r="P29" s="18"/>
    </row>
    <row r="30" spans="1:9" ht="12.75">
      <c r="A30" s="18">
        <v>4355</v>
      </c>
      <c r="B30" t="s">
        <v>241</v>
      </c>
      <c r="C30" s="1">
        <v>80518</v>
      </c>
      <c r="D30" s="39">
        <v>9520.34</v>
      </c>
      <c r="E30" s="1">
        <v>9520.34</v>
      </c>
      <c r="F30" s="1">
        <v>0</v>
      </c>
      <c r="G30" s="1">
        <v>0</v>
      </c>
      <c r="H30" s="1">
        <v>9520.34</v>
      </c>
      <c r="I30" s="13">
        <f t="shared" si="1"/>
        <v>0</v>
      </c>
    </row>
    <row r="31" spans="1:9" ht="12.75">
      <c r="A31" s="18">
        <v>4365</v>
      </c>
      <c r="B31" t="s">
        <v>278</v>
      </c>
      <c r="C31" s="1">
        <v>24766</v>
      </c>
      <c r="D31" s="39">
        <v>10546.26</v>
      </c>
      <c r="E31" s="1">
        <v>10546.26</v>
      </c>
      <c r="F31" s="1">
        <v>0</v>
      </c>
      <c r="G31" s="1">
        <v>0</v>
      </c>
      <c r="H31" s="1">
        <v>10546.07</v>
      </c>
      <c r="I31" s="13">
        <f t="shared" si="1"/>
        <v>0.19000000000050932</v>
      </c>
    </row>
    <row r="32" spans="1:9" s="32" customFormat="1" ht="12.75">
      <c r="A32" s="32">
        <v>4405</v>
      </c>
      <c r="B32" s="32" t="s">
        <v>271</v>
      </c>
      <c r="C32" s="33">
        <v>1500</v>
      </c>
      <c r="D32" s="40">
        <v>3501.52</v>
      </c>
      <c r="E32" s="33">
        <v>3501.52</v>
      </c>
      <c r="F32" s="33">
        <v>0</v>
      </c>
      <c r="G32" s="33">
        <v>0</v>
      </c>
      <c r="H32" s="33">
        <v>0</v>
      </c>
      <c r="I32" s="34">
        <f>SUM(E32-F32-G32-H32)</f>
        <v>3501.52</v>
      </c>
    </row>
    <row r="33" spans="1:9" ht="12.75">
      <c r="A33" s="18" t="s">
        <v>9</v>
      </c>
      <c r="B33" t="s">
        <v>9</v>
      </c>
      <c r="C33" s="10"/>
      <c r="D33" s="41"/>
      <c r="E33" s="10"/>
      <c r="F33" s="10"/>
      <c r="G33" s="10"/>
      <c r="H33" s="10"/>
      <c r="I33" s="31"/>
    </row>
    <row r="34" spans="3:9" ht="12.75">
      <c r="C34" s="12"/>
      <c r="D34" s="42"/>
      <c r="E34" s="12"/>
      <c r="F34" s="12"/>
      <c r="G34" s="12"/>
      <c r="H34" s="12"/>
      <c r="I34" s="35"/>
    </row>
    <row r="35" spans="2:9" ht="12.75">
      <c r="B35" s="47" t="s">
        <v>329</v>
      </c>
      <c r="D35" s="39"/>
      <c r="I35" s="13"/>
    </row>
    <row r="36" spans="1:9" ht="12.75">
      <c r="A36" s="18">
        <v>4016</v>
      </c>
      <c r="B36" t="s">
        <v>314</v>
      </c>
      <c r="C36" s="1">
        <v>2814332</v>
      </c>
      <c r="D36" s="39">
        <v>2814332</v>
      </c>
      <c r="E36" s="1">
        <v>2875963.69</v>
      </c>
      <c r="F36" s="1">
        <v>3719.69</v>
      </c>
      <c r="G36" s="1">
        <v>248429.65</v>
      </c>
      <c r="H36" s="1">
        <v>1349547.83</v>
      </c>
      <c r="I36" s="13">
        <f>SUM(E36-F36-G36-H36)</f>
        <v>1274266.52</v>
      </c>
    </row>
    <row r="37" spans="1:9" ht="12.75">
      <c r="A37" s="18">
        <v>4026</v>
      </c>
      <c r="B37" t="s">
        <v>315</v>
      </c>
      <c r="C37" s="1">
        <v>1275658</v>
      </c>
      <c r="D37" s="39">
        <v>1275658</v>
      </c>
      <c r="E37" s="1">
        <v>1248224.97</v>
      </c>
      <c r="F37" s="1">
        <v>10300</v>
      </c>
      <c r="G37" s="1">
        <v>204057.36</v>
      </c>
      <c r="H37" s="1">
        <v>583273.46</v>
      </c>
      <c r="I37" s="13">
        <f>SUM(E37-F37-G37-H37)</f>
        <v>450594.15</v>
      </c>
    </row>
    <row r="38" spans="1:9" ht="12.75">
      <c r="A38" s="18">
        <v>4036</v>
      </c>
      <c r="B38" t="s">
        <v>346</v>
      </c>
      <c r="C38" s="1">
        <v>31241</v>
      </c>
      <c r="D38" s="39">
        <v>31241</v>
      </c>
      <c r="E38" s="1">
        <v>31241</v>
      </c>
      <c r="F38" s="1">
        <v>0</v>
      </c>
      <c r="G38" s="1">
        <v>10787.5</v>
      </c>
      <c r="H38" s="1">
        <v>5173.81</v>
      </c>
      <c r="I38" s="13">
        <f>SUM(E38-F38-G38-H38)</f>
        <v>15279.689999999999</v>
      </c>
    </row>
    <row r="39" spans="1:9" ht="12.75">
      <c r="A39" s="18">
        <v>4046</v>
      </c>
      <c r="B39" t="s">
        <v>316</v>
      </c>
      <c r="C39" s="1">
        <v>191656</v>
      </c>
      <c r="D39" s="39">
        <v>191656</v>
      </c>
      <c r="E39" s="1">
        <v>191656</v>
      </c>
      <c r="F39" s="1">
        <v>0</v>
      </c>
      <c r="G39" s="1">
        <v>17126.86</v>
      </c>
      <c r="H39" s="1">
        <v>118607.8</v>
      </c>
      <c r="I39" s="13">
        <f aca="true" t="shared" si="2" ref="I39:I55">SUM(E39-F39-G39-H39)</f>
        <v>55921.34000000001</v>
      </c>
    </row>
    <row r="40" spans="1:9" ht="12.75">
      <c r="A40" s="18">
        <v>4056</v>
      </c>
      <c r="B40" t="s">
        <v>275</v>
      </c>
      <c r="C40" s="1">
        <v>119564</v>
      </c>
      <c r="D40" s="39">
        <v>119564</v>
      </c>
      <c r="E40" s="1">
        <v>108979.9</v>
      </c>
      <c r="F40" s="1">
        <v>0</v>
      </c>
      <c r="G40" s="1">
        <v>13197.04</v>
      </c>
      <c r="H40" s="1">
        <v>59587.62</v>
      </c>
      <c r="I40" s="13">
        <f t="shared" si="2"/>
        <v>36195.23999999998</v>
      </c>
    </row>
    <row r="41" spans="1:9" s="32" customFormat="1" ht="12.75">
      <c r="A41" s="32">
        <v>4076</v>
      </c>
      <c r="B41" s="32" t="s">
        <v>349</v>
      </c>
      <c r="C41" s="33">
        <v>6500</v>
      </c>
      <c r="D41" s="40">
        <v>6500</v>
      </c>
      <c r="E41" s="33">
        <v>6500</v>
      </c>
      <c r="F41" s="33">
        <v>0</v>
      </c>
      <c r="G41" s="33">
        <v>0</v>
      </c>
      <c r="H41" s="33">
        <v>0</v>
      </c>
      <c r="I41" s="34">
        <f t="shared" si="2"/>
        <v>6500</v>
      </c>
    </row>
    <row r="42" spans="1:9" s="32" customFormat="1" ht="12.75">
      <c r="A42" s="32">
        <v>4096</v>
      </c>
      <c r="B42" s="32" t="s">
        <v>350</v>
      </c>
      <c r="C42" s="33">
        <v>15000</v>
      </c>
      <c r="D42" s="40">
        <v>15000</v>
      </c>
      <c r="E42" s="33">
        <v>15000</v>
      </c>
      <c r="F42" s="33">
        <v>0</v>
      </c>
      <c r="G42" s="33">
        <v>0</v>
      </c>
      <c r="H42" s="33">
        <v>0</v>
      </c>
      <c r="I42" s="34">
        <f t="shared" si="2"/>
        <v>15000</v>
      </c>
    </row>
    <row r="43" spans="1:9" ht="12.75">
      <c r="A43" s="18">
        <v>4106</v>
      </c>
      <c r="B43" t="s">
        <v>317</v>
      </c>
      <c r="C43" s="1">
        <v>7653582</v>
      </c>
      <c r="D43" s="39">
        <v>7653582</v>
      </c>
      <c r="E43" s="1">
        <v>7331653.94</v>
      </c>
      <c r="F43" s="1">
        <v>0</v>
      </c>
      <c r="G43" s="1">
        <v>8512.19</v>
      </c>
      <c r="H43" s="1">
        <v>4985240.32</v>
      </c>
      <c r="I43" s="13">
        <f t="shared" si="2"/>
        <v>2337901.4299999997</v>
      </c>
    </row>
    <row r="44" spans="1:9" ht="12.75">
      <c r="A44" s="18">
        <v>4116</v>
      </c>
      <c r="B44" t="s">
        <v>318</v>
      </c>
      <c r="C44" s="1">
        <v>7653582</v>
      </c>
      <c r="D44" s="39">
        <v>108423</v>
      </c>
      <c r="E44" s="1">
        <v>108423</v>
      </c>
      <c r="F44" s="1">
        <v>0</v>
      </c>
      <c r="G44" s="1">
        <v>13453.3</v>
      </c>
      <c r="H44" s="1">
        <v>83351.07</v>
      </c>
      <c r="I44" s="13">
        <f t="shared" si="2"/>
        <v>11618.62999999999</v>
      </c>
    </row>
    <row r="45" spans="1:9" ht="12.75">
      <c r="A45" s="18">
        <v>4126</v>
      </c>
      <c r="B45" t="s">
        <v>319</v>
      </c>
      <c r="C45" s="1">
        <v>7653582</v>
      </c>
      <c r="D45" s="39">
        <v>175221</v>
      </c>
      <c r="E45" s="1">
        <v>175221</v>
      </c>
      <c r="F45" s="1">
        <v>0</v>
      </c>
      <c r="G45" s="1">
        <v>0</v>
      </c>
      <c r="H45" s="1">
        <v>176424.07</v>
      </c>
      <c r="I45" s="13">
        <f t="shared" si="2"/>
        <v>-1203.070000000007</v>
      </c>
    </row>
    <row r="46" spans="1:9" ht="12.75">
      <c r="A46" s="18">
        <v>4146</v>
      </c>
      <c r="B46" t="s">
        <v>324</v>
      </c>
      <c r="C46" s="1">
        <v>11591</v>
      </c>
      <c r="D46" s="39">
        <v>0</v>
      </c>
      <c r="E46" s="1">
        <v>11591</v>
      </c>
      <c r="F46" s="1">
        <v>0</v>
      </c>
      <c r="G46" s="1">
        <v>0</v>
      </c>
      <c r="H46" s="1">
        <v>0</v>
      </c>
      <c r="I46" s="13">
        <f>SUM(E46-F46-G46-H46)</f>
        <v>11591</v>
      </c>
    </row>
    <row r="47" spans="1:9" ht="12.75">
      <c r="A47" s="18">
        <v>4166</v>
      </c>
      <c r="B47" t="s">
        <v>320</v>
      </c>
      <c r="C47" s="1">
        <v>137318</v>
      </c>
      <c r="D47" s="39">
        <v>137318</v>
      </c>
      <c r="E47" s="1">
        <v>164400</v>
      </c>
      <c r="F47" s="1">
        <v>6596.03</v>
      </c>
      <c r="G47" s="1">
        <v>4781.45</v>
      </c>
      <c r="H47" s="1">
        <v>88099.58</v>
      </c>
      <c r="I47" s="13">
        <f t="shared" si="2"/>
        <v>64922.93999999999</v>
      </c>
    </row>
    <row r="48" spans="1:9" ht="12.75">
      <c r="A48" s="18">
        <v>4226</v>
      </c>
      <c r="B48" t="s">
        <v>321</v>
      </c>
      <c r="C48" s="1">
        <v>59565</v>
      </c>
      <c r="D48" s="39">
        <v>59565</v>
      </c>
      <c r="E48" s="1">
        <v>49380.37</v>
      </c>
      <c r="F48" s="1">
        <v>0</v>
      </c>
      <c r="G48" s="1">
        <v>0</v>
      </c>
      <c r="H48" s="1">
        <v>35266.18</v>
      </c>
      <c r="I48" s="13">
        <f t="shared" si="2"/>
        <v>14114.190000000002</v>
      </c>
    </row>
    <row r="49" spans="1:9" ht="12.75">
      <c r="A49" s="18">
        <v>4256</v>
      </c>
      <c r="B49" t="s">
        <v>322</v>
      </c>
      <c r="C49" s="1">
        <v>123894</v>
      </c>
      <c r="D49" s="39">
        <v>123894</v>
      </c>
      <c r="E49" s="1">
        <v>144117.58</v>
      </c>
      <c r="F49" s="1">
        <v>5000</v>
      </c>
      <c r="G49" s="1">
        <v>33420.39</v>
      </c>
      <c r="H49" s="1">
        <v>54247.49</v>
      </c>
      <c r="I49" s="13">
        <f t="shared" si="2"/>
        <v>51449.69999999999</v>
      </c>
    </row>
    <row r="50" spans="1:9" ht="12.75">
      <c r="A50" s="18">
        <v>4286</v>
      </c>
      <c r="B50" t="s">
        <v>240</v>
      </c>
      <c r="C50" s="1">
        <v>107956</v>
      </c>
      <c r="D50" s="39">
        <v>107956</v>
      </c>
      <c r="E50" s="1">
        <v>55000</v>
      </c>
      <c r="F50" s="1">
        <v>0</v>
      </c>
      <c r="G50" s="1">
        <v>0</v>
      </c>
      <c r="H50" s="1">
        <v>24587.48</v>
      </c>
      <c r="I50" s="13">
        <f t="shared" si="2"/>
        <v>30412.52</v>
      </c>
    </row>
    <row r="51" spans="1:9" ht="12.75">
      <c r="A51" s="32">
        <v>4296</v>
      </c>
      <c r="B51" s="32" t="s">
        <v>327</v>
      </c>
      <c r="C51" s="33">
        <v>134705</v>
      </c>
      <c r="D51" s="40">
        <v>134704</v>
      </c>
      <c r="E51" s="33">
        <v>134704</v>
      </c>
      <c r="F51" s="33">
        <v>42000</v>
      </c>
      <c r="G51" s="33">
        <v>3000</v>
      </c>
      <c r="H51" s="33">
        <v>9865.75</v>
      </c>
      <c r="I51" s="34">
        <f t="shared" si="2"/>
        <v>79838.25</v>
      </c>
    </row>
    <row r="52" spans="1:9" ht="12.75">
      <c r="A52" s="18">
        <v>4356</v>
      </c>
      <c r="B52" t="s">
        <v>241</v>
      </c>
      <c r="C52" s="1">
        <v>80518</v>
      </c>
      <c r="D52" s="39">
        <v>80518</v>
      </c>
      <c r="E52" s="1">
        <v>80518</v>
      </c>
      <c r="F52" s="1">
        <v>0</v>
      </c>
      <c r="G52" s="1">
        <v>0</v>
      </c>
      <c r="H52" s="1">
        <v>41431.67</v>
      </c>
      <c r="I52" s="13">
        <f t="shared" si="2"/>
        <v>39086.33</v>
      </c>
    </row>
    <row r="53" spans="1:9" ht="12.75">
      <c r="A53" s="18">
        <v>4366</v>
      </c>
      <c r="B53" t="s">
        <v>323</v>
      </c>
      <c r="C53" s="1">
        <v>24766</v>
      </c>
      <c r="D53" s="39">
        <v>24766</v>
      </c>
      <c r="E53" s="1">
        <v>24766</v>
      </c>
      <c r="F53" s="1">
        <v>0</v>
      </c>
      <c r="G53" s="1">
        <v>0</v>
      </c>
      <c r="H53" s="1">
        <v>14654.1</v>
      </c>
      <c r="I53" s="13">
        <f t="shared" si="2"/>
        <v>10111.9</v>
      </c>
    </row>
    <row r="54" spans="1:9" s="32" customFormat="1" ht="12.75">
      <c r="A54" s="32">
        <v>4406</v>
      </c>
      <c r="B54" s="32" t="s">
        <v>325</v>
      </c>
      <c r="C54" s="33">
        <v>1500</v>
      </c>
      <c r="D54" s="40">
        <v>0</v>
      </c>
      <c r="E54" s="33">
        <v>5000</v>
      </c>
      <c r="F54" s="33">
        <v>0</v>
      </c>
      <c r="G54" s="33">
        <v>0</v>
      </c>
      <c r="H54" s="33">
        <v>1048.75</v>
      </c>
      <c r="I54" s="34">
        <f t="shared" si="2"/>
        <v>3951.25</v>
      </c>
    </row>
    <row r="55" spans="1:9" ht="12.75">
      <c r="A55" s="32">
        <v>4416</v>
      </c>
      <c r="B55" s="32" t="s">
        <v>326</v>
      </c>
      <c r="C55" s="33">
        <v>22000</v>
      </c>
      <c r="D55" s="40">
        <v>10000</v>
      </c>
      <c r="E55" s="33">
        <v>10000</v>
      </c>
      <c r="F55" s="33">
        <v>0</v>
      </c>
      <c r="G55" s="33">
        <v>40</v>
      </c>
      <c r="H55" s="33">
        <v>0</v>
      </c>
      <c r="I55" s="34">
        <f t="shared" si="2"/>
        <v>9960</v>
      </c>
    </row>
    <row r="56" ht="12.75">
      <c r="G56" s="1" t="s">
        <v>9</v>
      </c>
    </row>
    <row r="58" spans="3:9" ht="12.75">
      <c r="C58" s="12"/>
      <c r="D58" s="26"/>
      <c r="E58" s="12"/>
      <c r="F58" s="12"/>
      <c r="G58" s="12"/>
      <c r="H58" s="12"/>
      <c r="I58" s="12"/>
    </row>
    <row r="59" spans="2:9" ht="13.5" thickBot="1">
      <c r="B59" s="47" t="s">
        <v>112</v>
      </c>
      <c r="C59" s="49">
        <f>SUM(C12:C58)</f>
        <v>41478526.4</v>
      </c>
      <c r="D59" s="49">
        <f>SUM(D12:D58)</f>
        <v>15330084.87</v>
      </c>
      <c r="E59" s="49">
        <f>SUM(E13:E55)</f>
        <v>15295941.2</v>
      </c>
      <c r="F59" s="49">
        <f>SUM(F12:F55)</f>
        <v>98683.09</v>
      </c>
      <c r="G59" s="49">
        <f>SUM(G12:G55)</f>
        <v>622860.6299999999</v>
      </c>
      <c r="H59" s="49">
        <f>SUM(H13:H55)</f>
        <v>8191782.770000001</v>
      </c>
      <c r="I59" s="49">
        <f>SUM(I13:I55)</f>
        <v>6382614.709999999</v>
      </c>
    </row>
    <row r="60" ht="13.5" thickTop="1"/>
    <row r="61" spans="3:9" ht="12.75">
      <c r="C61" s="13"/>
      <c r="D61" s="13"/>
      <c r="E61" s="37" t="s">
        <v>9</v>
      </c>
      <c r="F61" s="13"/>
      <c r="G61" s="13"/>
      <c r="H61" s="13"/>
      <c r="I61" s="13" t="s">
        <v>9</v>
      </c>
    </row>
    <row r="62" spans="3:9" ht="12.75">
      <c r="C62" s="13"/>
      <c r="D62" s="37"/>
      <c r="E62" s="13"/>
      <c r="F62" s="13"/>
      <c r="G62" s="13"/>
      <c r="H62" s="13"/>
      <c r="I62" s="13"/>
    </row>
    <row r="63" spans="3:9" ht="12.75">
      <c r="C63" s="13"/>
      <c r="D63" s="37"/>
      <c r="E63" s="13"/>
      <c r="F63" s="13"/>
      <c r="G63" s="13"/>
      <c r="H63" s="13"/>
      <c r="I63" s="13"/>
    </row>
    <row r="64" spans="3:9" ht="12.75">
      <c r="C64" s="13"/>
      <c r="D64" s="37"/>
      <c r="E64" s="13"/>
      <c r="F64" s="13"/>
      <c r="G64" s="13"/>
      <c r="H64" s="13"/>
      <c r="I64" s="13"/>
    </row>
    <row r="65" spans="3:9" ht="12.75">
      <c r="C65" s="13"/>
      <c r="D65" s="37"/>
      <c r="E65" s="13"/>
      <c r="F65" s="13"/>
      <c r="G65" s="13"/>
      <c r="H65" s="13"/>
      <c r="I65" s="13"/>
    </row>
    <row r="66" spans="3:9" ht="12.75">
      <c r="C66" s="13"/>
      <c r="D66" s="37"/>
      <c r="E66" s="13"/>
      <c r="F66" s="13"/>
      <c r="G66" s="13"/>
      <c r="H66" s="13"/>
      <c r="I66" s="13"/>
    </row>
    <row r="67" spans="3:9" ht="12.75">
      <c r="C67" s="13"/>
      <c r="D67" s="37"/>
      <c r="E67" s="13"/>
      <c r="F67" s="13"/>
      <c r="G67" s="13"/>
      <c r="H67" s="13"/>
      <c r="I67" s="13"/>
    </row>
    <row r="68" spans="3:9" ht="12.75">
      <c r="C68" s="13"/>
      <c r="D68" s="37"/>
      <c r="E68" s="13"/>
      <c r="F68" s="13"/>
      <c r="G68" s="13"/>
      <c r="H68" s="13"/>
      <c r="I68" s="13"/>
    </row>
    <row r="69" spans="3:9" ht="12.75">
      <c r="C69" s="13"/>
      <c r="D69" s="37"/>
      <c r="E69" s="13"/>
      <c r="F69" s="13"/>
      <c r="G69" s="13"/>
      <c r="H69" s="13"/>
      <c r="I69" s="13"/>
    </row>
    <row r="70" spans="3:9" ht="12.75">
      <c r="C70" s="13"/>
      <c r="D70" s="37"/>
      <c r="E70" s="13"/>
      <c r="F70" s="13"/>
      <c r="G70" s="13"/>
      <c r="H70" s="13"/>
      <c r="I70" s="13"/>
    </row>
    <row r="71" spans="3:9" ht="12.75">
      <c r="C71" s="13"/>
      <c r="D71" s="37"/>
      <c r="E71" s="13"/>
      <c r="F71" s="13"/>
      <c r="G71" s="13"/>
      <c r="H71" s="13"/>
      <c r="I71" s="13"/>
    </row>
    <row r="72" spans="3:9" ht="12.75">
      <c r="C72" s="13"/>
      <c r="D72" s="37"/>
      <c r="E72" s="13"/>
      <c r="F72" s="13"/>
      <c r="G72" s="13"/>
      <c r="H72" s="13"/>
      <c r="I72" s="13"/>
    </row>
    <row r="73" spans="3:9" ht="12.75">
      <c r="C73" s="13"/>
      <c r="D73" s="37"/>
      <c r="E73" s="13"/>
      <c r="F73" s="13"/>
      <c r="G73" s="13"/>
      <c r="H73" s="13"/>
      <c r="I73" s="13"/>
    </row>
    <row r="74" spans="3:9" ht="12.75">
      <c r="C74" s="13"/>
      <c r="D74" s="37"/>
      <c r="E74" s="13"/>
      <c r="F74" s="13"/>
      <c r="G74" s="13"/>
      <c r="H74" s="13"/>
      <c r="I74" s="13"/>
    </row>
    <row r="75" spans="3:9" ht="12.75">
      <c r="C75" s="13"/>
      <c r="D75" s="37"/>
      <c r="E75" s="13"/>
      <c r="F75" s="13"/>
      <c r="G75" s="13"/>
      <c r="H75" s="13"/>
      <c r="I75" s="13"/>
    </row>
    <row r="76" spans="3:9" ht="12.75">
      <c r="C76" s="13"/>
      <c r="D76" s="37"/>
      <c r="E76" s="13"/>
      <c r="F76" s="13"/>
      <c r="G76" s="13"/>
      <c r="H76" s="13"/>
      <c r="I76" s="13"/>
    </row>
    <row r="77" spans="3:9" ht="12.75">
      <c r="C77" s="13"/>
      <c r="D77" s="37"/>
      <c r="E77" s="13"/>
      <c r="F77" s="13"/>
      <c r="G77" s="13"/>
      <c r="H77" s="13"/>
      <c r="I77" s="13"/>
    </row>
    <row r="78" spans="3:9" ht="12.75">
      <c r="C78" s="13"/>
      <c r="D78" s="37"/>
      <c r="E78" s="13"/>
      <c r="F78" s="13"/>
      <c r="G78" s="13"/>
      <c r="H78" s="13"/>
      <c r="I78" s="13"/>
    </row>
    <row r="79" spans="3:9" ht="12.75">
      <c r="C79" s="13"/>
      <c r="D79" s="37"/>
      <c r="E79" s="13"/>
      <c r="F79" s="13"/>
      <c r="G79" s="13"/>
      <c r="H79" s="13"/>
      <c r="I79" s="13"/>
    </row>
    <row r="80" spans="3:9" ht="12.75">
      <c r="C80" s="13"/>
      <c r="D80" s="37"/>
      <c r="E80" s="13"/>
      <c r="F80" s="13"/>
      <c r="G80" s="13"/>
      <c r="H80" s="13"/>
      <c r="I80" s="13"/>
    </row>
    <row r="81" spans="3:9" ht="12.75">
      <c r="C81" s="13"/>
      <c r="D81" s="37"/>
      <c r="E81" s="13"/>
      <c r="F81" s="13"/>
      <c r="G81" s="13"/>
      <c r="H81" s="13"/>
      <c r="I81" s="13"/>
    </row>
    <row r="82" spans="3:9" ht="12.75">
      <c r="C82" s="13"/>
      <c r="D82" s="37"/>
      <c r="E82" s="13"/>
      <c r="F82" s="13"/>
      <c r="G82" s="13"/>
      <c r="H82" s="13"/>
      <c r="I82" s="13"/>
    </row>
    <row r="83" spans="3:9" ht="12.75">
      <c r="C83" s="13"/>
      <c r="D83" s="37"/>
      <c r="E83" s="13"/>
      <c r="F83" s="13"/>
      <c r="G83" s="13"/>
      <c r="H83" s="13"/>
      <c r="I83" s="13"/>
    </row>
    <row r="84" spans="3:9" ht="12.75">
      <c r="C84" s="13"/>
      <c r="D84" s="37"/>
      <c r="E84" s="13"/>
      <c r="F84" s="13"/>
      <c r="G84" s="13"/>
      <c r="H84" s="13"/>
      <c r="I84" s="13"/>
    </row>
    <row r="85" spans="3:9" ht="12.75">
      <c r="C85" s="13"/>
      <c r="D85" s="37"/>
      <c r="E85" s="13"/>
      <c r="F85" s="13"/>
      <c r="G85" s="13"/>
      <c r="H85" s="13"/>
      <c r="I85" s="13"/>
    </row>
    <row r="86" spans="3:9" ht="12.75">
      <c r="C86" s="13"/>
      <c r="D86" s="37"/>
      <c r="E86" s="13"/>
      <c r="F86" s="13"/>
      <c r="G86" s="13"/>
      <c r="H86" s="13"/>
      <c r="I86" s="13"/>
    </row>
    <row r="87" spans="3:9" ht="12.75">
      <c r="C87" s="13"/>
      <c r="D87" s="37"/>
      <c r="E87" s="13"/>
      <c r="F87" s="13"/>
      <c r="G87" s="13"/>
      <c r="H87" s="13"/>
      <c r="I87" s="13"/>
    </row>
    <row r="88" spans="3:9" ht="12.75">
      <c r="C88" s="13"/>
      <c r="D88" s="37"/>
      <c r="E88" s="13"/>
      <c r="F88" s="13"/>
      <c r="G88" s="13"/>
      <c r="H88" s="13"/>
      <c r="I88" s="13"/>
    </row>
    <row r="89" spans="3:9" ht="12.75">
      <c r="C89" s="13"/>
      <c r="D89" s="37"/>
      <c r="E89" s="13"/>
      <c r="F89" s="13"/>
      <c r="G89" s="13"/>
      <c r="H89" s="13"/>
      <c r="I89" s="13"/>
    </row>
    <row r="90" spans="3:9" ht="12.75">
      <c r="C90" s="13"/>
      <c r="D90" s="37"/>
      <c r="E90" s="13"/>
      <c r="F90" s="13"/>
      <c r="G90" s="13"/>
      <c r="H90" s="13"/>
      <c r="I90" s="13"/>
    </row>
    <row r="91" spans="3:9" ht="12.75">
      <c r="C91" s="13"/>
      <c r="D91" s="37"/>
      <c r="E91" s="13"/>
      <c r="F91" s="13"/>
      <c r="G91" s="13"/>
      <c r="H91" s="13"/>
      <c r="I91" s="13"/>
    </row>
    <row r="92" spans="3:9" ht="12.75">
      <c r="C92" s="13"/>
      <c r="D92" s="37"/>
      <c r="E92" s="13"/>
      <c r="F92" s="13"/>
      <c r="G92" s="13"/>
      <c r="H92" s="13"/>
      <c r="I92" s="13"/>
    </row>
    <row r="93" spans="3:9" ht="12.75">
      <c r="C93" s="13"/>
      <c r="D93" s="37"/>
      <c r="E93" s="13"/>
      <c r="F93" s="13"/>
      <c r="G93" s="13"/>
      <c r="H93" s="13"/>
      <c r="I93" s="13"/>
    </row>
    <row r="94" spans="3:9" ht="12.75">
      <c r="C94" s="13"/>
      <c r="D94" s="37"/>
      <c r="E94" s="13"/>
      <c r="F94" s="13"/>
      <c r="G94" s="13"/>
      <c r="H94" s="13"/>
      <c r="I94" s="13"/>
    </row>
    <row r="95" spans="3:9" ht="12.75">
      <c r="C95" s="13"/>
      <c r="D95" s="37"/>
      <c r="E95" s="13"/>
      <c r="F95" s="13"/>
      <c r="G95" s="13"/>
      <c r="H95" s="13"/>
      <c r="I95" s="13"/>
    </row>
    <row r="96" spans="3:9" ht="12.75">
      <c r="C96" s="13"/>
      <c r="D96" s="37"/>
      <c r="E96" s="13"/>
      <c r="F96" s="13"/>
      <c r="G96" s="13"/>
      <c r="H96" s="13"/>
      <c r="I96" s="13"/>
    </row>
    <row r="97" spans="3:9" ht="12.75">
      <c r="C97" s="13"/>
      <c r="D97" s="37"/>
      <c r="E97" s="13"/>
      <c r="F97" s="13"/>
      <c r="G97" s="13"/>
      <c r="H97" s="13"/>
      <c r="I97" s="13"/>
    </row>
    <row r="98" spans="3:9" ht="12.75">
      <c r="C98" s="13"/>
      <c r="D98" s="37"/>
      <c r="E98" s="13"/>
      <c r="F98" s="13"/>
      <c r="G98" s="13"/>
      <c r="H98" s="13"/>
      <c r="I98" s="13"/>
    </row>
    <row r="99" spans="3:9" ht="12.75">
      <c r="C99" s="13"/>
      <c r="D99" s="37"/>
      <c r="E99" s="13"/>
      <c r="F99" s="13"/>
      <c r="G99" s="13"/>
      <c r="H99" s="13"/>
      <c r="I99" s="13"/>
    </row>
    <row r="100" spans="3:9" ht="12.75">
      <c r="C100" s="13"/>
      <c r="D100" s="37"/>
      <c r="E100" s="13"/>
      <c r="F100" s="13"/>
      <c r="G100" s="13"/>
      <c r="H100" s="13"/>
      <c r="I100" s="13"/>
    </row>
    <row r="101" spans="3:9" ht="12.75">
      <c r="C101" s="13"/>
      <c r="D101" s="37"/>
      <c r="E101" s="13"/>
      <c r="F101" s="13"/>
      <c r="G101" s="13"/>
      <c r="H101" s="13"/>
      <c r="I101" s="13"/>
    </row>
    <row r="102" spans="3:9" ht="12.75">
      <c r="C102" s="13"/>
      <c r="D102" s="37"/>
      <c r="E102" s="13"/>
      <c r="F102" s="13"/>
      <c r="G102" s="13"/>
      <c r="H102" s="13"/>
      <c r="I102" s="13"/>
    </row>
    <row r="103" spans="3:9" ht="12.75">
      <c r="C103" s="13"/>
      <c r="D103" s="37"/>
      <c r="E103" s="13"/>
      <c r="F103" s="13"/>
      <c r="G103" s="13"/>
      <c r="H103" s="13"/>
      <c r="I103" s="13"/>
    </row>
    <row r="104" spans="3:9" ht="12.75">
      <c r="C104" s="13"/>
      <c r="D104" s="37"/>
      <c r="E104" s="13"/>
      <c r="F104" s="13"/>
      <c r="G104" s="13"/>
      <c r="H104" s="13"/>
      <c r="I104" s="13"/>
    </row>
    <row r="105" spans="3:9" ht="12.75">
      <c r="C105" s="13"/>
      <c r="D105" s="37"/>
      <c r="E105" s="13"/>
      <c r="F105" s="13"/>
      <c r="G105" s="13"/>
      <c r="H105" s="13"/>
      <c r="I105" s="13"/>
    </row>
    <row r="106" spans="3:9" ht="12.75">
      <c r="C106" s="13"/>
      <c r="D106" s="37"/>
      <c r="E106" s="13"/>
      <c r="F106" s="13"/>
      <c r="G106" s="13"/>
      <c r="H106" s="13"/>
      <c r="I106" s="13"/>
    </row>
    <row r="107" spans="3:9" ht="12.75">
      <c r="C107" s="13"/>
      <c r="D107" s="37"/>
      <c r="E107" s="13"/>
      <c r="F107" s="13"/>
      <c r="G107" s="13"/>
      <c r="H107" s="13"/>
      <c r="I107" s="13"/>
    </row>
    <row r="108" spans="3:9" ht="12.75">
      <c r="C108" s="13"/>
      <c r="D108" s="37"/>
      <c r="E108" s="13"/>
      <c r="F108" s="13"/>
      <c r="G108" s="13"/>
      <c r="H108" s="13"/>
      <c r="I108" s="13"/>
    </row>
    <row r="109" spans="3:9" ht="12.75">
      <c r="C109" s="13"/>
      <c r="D109" s="37"/>
      <c r="E109" s="13"/>
      <c r="F109" s="13"/>
      <c r="G109" s="13"/>
      <c r="H109" s="13"/>
      <c r="I109" s="13"/>
    </row>
    <row r="110" spans="3:9" ht="12.75">
      <c r="C110" s="13"/>
      <c r="D110" s="37"/>
      <c r="E110" s="13"/>
      <c r="F110" s="13"/>
      <c r="G110" s="13"/>
      <c r="H110" s="13"/>
      <c r="I110" s="13"/>
    </row>
    <row r="111" spans="3:9" ht="12.75">
      <c r="C111" s="13"/>
      <c r="D111" s="37"/>
      <c r="E111" s="13"/>
      <c r="F111" s="13"/>
      <c r="G111" s="13"/>
      <c r="H111" s="13"/>
      <c r="I111" s="13"/>
    </row>
    <row r="112" spans="3:9" ht="12.75">
      <c r="C112" s="13"/>
      <c r="D112" s="37"/>
      <c r="E112" s="13"/>
      <c r="F112" s="13"/>
      <c r="G112" s="13"/>
      <c r="H112" s="13"/>
      <c r="I112" s="13"/>
    </row>
    <row r="113" spans="3:9" ht="12.75">
      <c r="C113" s="13"/>
      <c r="D113" s="37"/>
      <c r="E113" s="13"/>
      <c r="F113" s="13"/>
      <c r="G113" s="13"/>
      <c r="H113" s="13"/>
      <c r="I113" s="13"/>
    </row>
    <row r="114" spans="3:9" ht="12.75">
      <c r="C114" s="13"/>
      <c r="D114" s="37"/>
      <c r="E114" s="13"/>
      <c r="F114" s="13"/>
      <c r="G114" s="13"/>
      <c r="H114" s="13"/>
      <c r="I114" s="13"/>
    </row>
    <row r="115" spans="3:9" ht="12.75">
      <c r="C115" s="13"/>
      <c r="D115" s="37"/>
      <c r="E115" s="13"/>
      <c r="F115" s="13"/>
      <c r="G115" s="13"/>
      <c r="H115" s="13"/>
      <c r="I115" s="13"/>
    </row>
    <row r="116" spans="3:9" ht="12.75">
      <c r="C116" s="13"/>
      <c r="D116" s="37"/>
      <c r="E116" s="13"/>
      <c r="F116" s="13"/>
      <c r="G116" s="13"/>
      <c r="H116" s="13"/>
      <c r="I116" s="13"/>
    </row>
    <row r="117" spans="3:9" ht="12.75">
      <c r="C117" s="13"/>
      <c r="D117" s="37"/>
      <c r="E117" s="13"/>
      <c r="F117" s="13"/>
      <c r="G117" s="13"/>
      <c r="H117" s="13"/>
      <c r="I117" s="13"/>
    </row>
    <row r="118" spans="3:9" ht="12.75">
      <c r="C118" s="13"/>
      <c r="D118" s="37"/>
      <c r="E118" s="13"/>
      <c r="F118" s="13"/>
      <c r="G118" s="13"/>
      <c r="H118" s="13"/>
      <c r="I118" s="13"/>
    </row>
    <row r="119" spans="3:9" ht="12.75">
      <c r="C119" s="13"/>
      <c r="D119" s="37"/>
      <c r="E119" s="13"/>
      <c r="F119" s="13"/>
      <c r="G119" s="13"/>
      <c r="H119" s="13"/>
      <c r="I119" s="13"/>
    </row>
    <row r="120" spans="3:9" ht="12.75">
      <c r="C120" s="13"/>
      <c r="D120" s="37"/>
      <c r="E120" s="13"/>
      <c r="F120" s="13"/>
      <c r="G120" s="13"/>
      <c r="H120" s="13"/>
      <c r="I120" s="13"/>
    </row>
    <row r="121" spans="3:9" ht="12.75">
      <c r="C121" s="13"/>
      <c r="D121" s="37"/>
      <c r="E121" s="13"/>
      <c r="F121" s="13"/>
      <c r="G121" s="13"/>
      <c r="H121" s="13"/>
      <c r="I121" s="13"/>
    </row>
    <row r="122" spans="3:9" ht="12.75">
      <c r="C122" s="13"/>
      <c r="D122" s="37"/>
      <c r="E122" s="13"/>
      <c r="F122" s="13"/>
      <c r="G122" s="13"/>
      <c r="H122" s="13"/>
      <c r="I122" s="13"/>
    </row>
    <row r="123" spans="3:9" ht="12.75">
      <c r="C123" s="13"/>
      <c r="D123" s="37"/>
      <c r="E123" s="13"/>
      <c r="F123" s="13"/>
      <c r="G123" s="13"/>
      <c r="H123" s="13"/>
      <c r="I123" s="13"/>
    </row>
    <row r="124" spans="3:9" ht="12.75">
      <c r="C124" s="13"/>
      <c r="D124" s="37"/>
      <c r="E124" s="13"/>
      <c r="F124" s="13"/>
      <c r="G124" s="13"/>
      <c r="H124" s="13"/>
      <c r="I124" s="13"/>
    </row>
    <row r="125" spans="3:9" ht="12.75">
      <c r="C125" s="13"/>
      <c r="D125" s="37"/>
      <c r="E125" s="13"/>
      <c r="F125" s="13"/>
      <c r="G125" s="13"/>
      <c r="H125" s="13"/>
      <c r="I125" s="13"/>
    </row>
    <row r="126" spans="3:9" ht="12.75">
      <c r="C126" s="13"/>
      <c r="D126" s="37"/>
      <c r="E126" s="13"/>
      <c r="F126" s="13"/>
      <c r="G126" s="13"/>
      <c r="H126" s="13"/>
      <c r="I126" s="13"/>
    </row>
    <row r="127" spans="3:9" ht="12.75">
      <c r="C127" s="13"/>
      <c r="D127" s="37"/>
      <c r="E127" s="13"/>
      <c r="F127" s="13"/>
      <c r="G127" s="13"/>
      <c r="H127" s="13"/>
      <c r="I127" s="13"/>
    </row>
    <row r="128" spans="3:9" ht="12.75">
      <c r="C128" s="13"/>
      <c r="D128" s="37"/>
      <c r="E128" s="13"/>
      <c r="F128" s="13"/>
      <c r="G128" s="13"/>
      <c r="H128" s="13"/>
      <c r="I128" s="13"/>
    </row>
    <row r="129" spans="3:9" ht="12.75">
      <c r="C129" s="13"/>
      <c r="D129" s="37"/>
      <c r="E129" s="13"/>
      <c r="F129" s="13"/>
      <c r="G129" s="13"/>
      <c r="H129" s="13"/>
      <c r="I129" s="13"/>
    </row>
    <row r="130" spans="3:9" ht="12.75">
      <c r="C130" s="13"/>
      <c r="D130" s="37"/>
      <c r="E130" s="13"/>
      <c r="F130" s="13"/>
      <c r="G130" s="13"/>
      <c r="H130" s="13"/>
      <c r="I130" s="13"/>
    </row>
    <row r="131" spans="3:9" ht="12.75">
      <c r="C131" s="13"/>
      <c r="D131" s="37"/>
      <c r="E131" s="13"/>
      <c r="F131" s="13"/>
      <c r="G131" s="13"/>
      <c r="H131" s="13"/>
      <c r="I131" s="13"/>
    </row>
    <row r="132" spans="3:9" ht="12.75">
      <c r="C132" s="13"/>
      <c r="D132" s="37"/>
      <c r="E132" s="13"/>
      <c r="F132" s="13"/>
      <c r="G132" s="13"/>
      <c r="H132" s="13"/>
      <c r="I132" s="13"/>
    </row>
    <row r="133" spans="3:9" ht="12.75">
      <c r="C133" s="13"/>
      <c r="D133" s="37"/>
      <c r="E133" s="13"/>
      <c r="F133" s="13"/>
      <c r="G133" s="13"/>
      <c r="H133" s="13"/>
      <c r="I133" s="13"/>
    </row>
    <row r="134" spans="3:9" ht="12.75">
      <c r="C134" s="13"/>
      <c r="D134" s="37"/>
      <c r="E134" s="13"/>
      <c r="F134" s="13"/>
      <c r="G134" s="13"/>
      <c r="H134" s="13"/>
      <c r="I134" s="13"/>
    </row>
    <row r="135" spans="3:9" ht="12.75">
      <c r="C135" s="13"/>
      <c r="D135" s="37"/>
      <c r="E135" s="13"/>
      <c r="F135" s="13"/>
      <c r="G135" s="13"/>
      <c r="H135" s="13"/>
      <c r="I135" s="13"/>
    </row>
    <row r="136" spans="3:9" ht="12.75">
      <c r="C136" s="13"/>
      <c r="D136" s="37"/>
      <c r="E136" s="13"/>
      <c r="F136" s="13"/>
      <c r="G136" s="13"/>
      <c r="H136" s="13"/>
      <c r="I136" s="13"/>
    </row>
    <row r="137" spans="3:9" ht="12.75">
      <c r="C137" s="13"/>
      <c r="D137" s="37"/>
      <c r="E137" s="13"/>
      <c r="F137" s="13"/>
      <c r="G137" s="13"/>
      <c r="H137" s="13"/>
      <c r="I137" s="13"/>
    </row>
    <row r="138" spans="3:9" ht="12.75">
      <c r="C138" s="13"/>
      <c r="D138" s="37"/>
      <c r="E138" s="13"/>
      <c r="F138" s="13"/>
      <c r="G138" s="13"/>
      <c r="H138" s="13"/>
      <c r="I138" s="13"/>
    </row>
    <row r="139" spans="3:9" ht="12.75">
      <c r="C139" s="13"/>
      <c r="D139" s="37"/>
      <c r="E139" s="13"/>
      <c r="F139" s="13"/>
      <c r="G139" s="13"/>
      <c r="H139" s="13"/>
      <c r="I139" s="13"/>
    </row>
    <row r="140" spans="3:9" ht="12.75">
      <c r="C140" s="13"/>
      <c r="D140" s="37"/>
      <c r="E140" s="13"/>
      <c r="F140" s="13"/>
      <c r="G140" s="13"/>
      <c r="H140" s="13"/>
      <c r="I140" s="13"/>
    </row>
    <row r="141" spans="3:9" ht="12.75">
      <c r="C141" s="13"/>
      <c r="D141" s="37"/>
      <c r="E141" s="13"/>
      <c r="F141" s="13"/>
      <c r="G141" s="13"/>
      <c r="H141" s="13"/>
      <c r="I141" s="13"/>
    </row>
    <row r="142" spans="3:9" ht="12.75">
      <c r="C142" s="13"/>
      <c r="D142" s="37"/>
      <c r="E142" s="13"/>
      <c r="F142" s="13"/>
      <c r="G142" s="13"/>
      <c r="H142" s="13"/>
      <c r="I142" s="13"/>
    </row>
    <row r="143" spans="3:9" ht="12.75">
      <c r="C143" s="13"/>
      <c r="D143" s="37"/>
      <c r="E143" s="13"/>
      <c r="F143" s="13"/>
      <c r="G143" s="13"/>
      <c r="H143" s="13"/>
      <c r="I143" s="13"/>
    </row>
    <row r="144" spans="3:9" ht="12.75">
      <c r="C144" s="13"/>
      <c r="D144" s="37"/>
      <c r="E144" s="13"/>
      <c r="F144" s="13"/>
      <c r="G144" s="13"/>
      <c r="H144" s="13"/>
      <c r="I144" s="13"/>
    </row>
    <row r="145" spans="3:9" ht="12.75">
      <c r="C145" s="13"/>
      <c r="D145" s="37"/>
      <c r="E145" s="13"/>
      <c r="F145" s="13"/>
      <c r="G145" s="13"/>
      <c r="H145" s="13"/>
      <c r="I145" s="13"/>
    </row>
    <row r="146" spans="3:9" ht="12.75">
      <c r="C146" s="13"/>
      <c r="D146" s="37"/>
      <c r="E146" s="13"/>
      <c r="F146" s="13"/>
      <c r="G146" s="13"/>
      <c r="H146" s="13"/>
      <c r="I146" s="13"/>
    </row>
    <row r="147" spans="3:9" ht="12.75">
      <c r="C147" s="13"/>
      <c r="D147" s="37"/>
      <c r="E147" s="13"/>
      <c r="F147" s="13"/>
      <c r="G147" s="13"/>
      <c r="H147" s="13"/>
      <c r="I147" s="13"/>
    </row>
    <row r="148" spans="3:9" ht="12.75">
      <c r="C148" s="13"/>
      <c r="D148" s="37"/>
      <c r="E148" s="13"/>
      <c r="F148" s="13"/>
      <c r="G148" s="13"/>
      <c r="H148" s="13"/>
      <c r="I148" s="13"/>
    </row>
    <row r="149" spans="3:9" ht="12.75">
      <c r="C149" s="13"/>
      <c r="D149" s="37"/>
      <c r="E149" s="13"/>
      <c r="F149" s="13"/>
      <c r="G149" s="13"/>
      <c r="H149" s="13"/>
      <c r="I149" s="13"/>
    </row>
    <row r="150" spans="3:9" ht="12.75">
      <c r="C150" s="13"/>
      <c r="D150" s="37"/>
      <c r="E150" s="13"/>
      <c r="F150" s="13"/>
      <c r="G150" s="13"/>
      <c r="H150" s="13"/>
      <c r="I150" s="13"/>
    </row>
    <row r="151" spans="3:9" ht="12.75">
      <c r="C151" s="13"/>
      <c r="D151" s="37"/>
      <c r="E151" s="13"/>
      <c r="F151" s="13"/>
      <c r="G151" s="13"/>
      <c r="H151" s="13"/>
      <c r="I151" s="13"/>
    </row>
    <row r="152" spans="3:9" ht="12.75">
      <c r="C152" s="13"/>
      <c r="D152" s="37"/>
      <c r="E152" s="13"/>
      <c r="F152" s="13"/>
      <c r="G152" s="13"/>
      <c r="H152" s="13"/>
      <c r="I152" s="13"/>
    </row>
    <row r="153" spans="3:9" ht="12.75">
      <c r="C153" s="13"/>
      <c r="D153" s="37"/>
      <c r="E153" s="13"/>
      <c r="F153" s="13"/>
      <c r="G153" s="13"/>
      <c r="H153" s="13"/>
      <c r="I153" s="13"/>
    </row>
    <row r="154" spans="3:9" ht="12.75">
      <c r="C154" s="13"/>
      <c r="D154" s="37"/>
      <c r="E154" s="13"/>
      <c r="F154" s="13"/>
      <c r="G154" s="13"/>
      <c r="H154" s="13"/>
      <c r="I154" s="13"/>
    </row>
    <row r="155" spans="3:9" ht="12.75">
      <c r="C155" s="13"/>
      <c r="D155" s="37"/>
      <c r="E155" s="13"/>
      <c r="F155" s="13"/>
      <c r="G155" s="13"/>
      <c r="H155" s="13"/>
      <c r="I155" s="13"/>
    </row>
    <row r="156" spans="3:9" ht="12.75">
      <c r="C156" s="13"/>
      <c r="D156" s="37"/>
      <c r="E156" s="13"/>
      <c r="F156" s="13"/>
      <c r="G156" s="13"/>
      <c r="H156" s="13"/>
      <c r="I156" s="13"/>
    </row>
    <row r="157" spans="3:9" ht="12.75">
      <c r="C157" s="13"/>
      <c r="D157" s="37"/>
      <c r="E157" s="13"/>
      <c r="F157" s="13"/>
      <c r="G157" s="13"/>
      <c r="H157" s="13"/>
      <c r="I157" s="13"/>
    </row>
    <row r="158" spans="3:9" ht="12.75">
      <c r="C158" s="13"/>
      <c r="D158" s="37"/>
      <c r="E158" s="13"/>
      <c r="F158" s="13"/>
      <c r="G158" s="13"/>
      <c r="H158" s="13"/>
      <c r="I158" s="13"/>
    </row>
    <row r="159" spans="3:9" ht="12.75">
      <c r="C159" s="13"/>
      <c r="D159" s="37"/>
      <c r="E159" s="13"/>
      <c r="F159" s="13"/>
      <c r="G159" s="13"/>
      <c r="H159" s="13"/>
      <c r="I159" s="13"/>
    </row>
    <row r="160" spans="3:9" ht="12.75">
      <c r="C160" s="13"/>
      <c r="D160" s="37"/>
      <c r="E160" s="13"/>
      <c r="F160" s="13"/>
      <c r="G160" s="13"/>
      <c r="H160" s="13"/>
      <c r="I160" s="13"/>
    </row>
    <row r="161" spans="3:9" ht="12.75">
      <c r="C161" s="13"/>
      <c r="D161" s="37"/>
      <c r="E161" s="13"/>
      <c r="F161" s="13"/>
      <c r="G161" s="13"/>
      <c r="H161" s="13"/>
      <c r="I161" s="13"/>
    </row>
    <row r="162" spans="3:9" ht="12.75">
      <c r="C162" s="13"/>
      <c r="D162" s="37"/>
      <c r="E162" s="13"/>
      <c r="F162" s="13"/>
      <c r="G162" s="13"/>
      <c r="H162" s="13"/>
      <c r="I162" s="13"/>
    </row>
    <row r="163" spans="3:9" ht="12.75">
      <c r="C163" s="13"/>
      <c r="D163" s="37"/>
      <c r="E163" s="13"/>
      <c r="F163" s="13"/>
      <c r="G163" s="13"/>
      <c r="H163" s="13"/>
      <c r="I163" s="13"/>
    </row>
    <row r="164" spans="3:9" ht="12.75">
      <c r="C164" s="13"/>
      <c r="D164" s="37"/>
      <c r="E164" s="13"/>
      <c r="F164" s="13"/>
      <c r="G164" s="13"/>
      <c r="H164" s="13"/>
      <c r="I164" s="13"/>
    </row>
    <row r="165" spans="3:9" ht="12.75">
      <c r="C165" s="13"/>
      <c r="D165" s="37"/>
      <c r="E165" s="13"/>
      <c r="F165" s="13"/>
      <c r="G165" s="13"/>
      <c r="H165" s="13"/>
      <c r="I165" s="13"/>
    </row>
    <row r="166" spans="3:9" ht="12.75">
      <c r="C166" s="13"/>
      <c r="D166" s="37"/>
      <c r="E166" s="13"/>
      <c r="F166" s="13"/>
      <c r="G166" s="13"/>
      <c r="H166" s="13"/>
      <c r="I166" s="13"/>
    </row>
    <row r="167" spans="3:9" ht="12.75">
      <c r="C167" s="13"/>
      <c r="D167" s="37"/>
      <c r="E167" s="13"/>
      <c r="F167" s="13"/>
      <c r="G167" s="13"/>
      <c r="H167" s="13"/>
      <c r="I167" s="13"/>
    </row>
    <row r="168" spans="3:9" ht="12.75">
      <c r="C168" s="13"/>
      <c r="D168" s="37"/>
      <c r="E168" s="13"/>
      <c r="F168" s="13"/>
      <c r="G168" s="13"/>
      <c r="H168" s="13"/>
      <c r="I168" s="13"/>
    </row>
    <row r="169" spans="3:9" ht="12.75">
      <c r="C169" s="13"/>
      <c r="D169" s="37"/>
      <c r="E169" s="13"/>
      <c r="F169" s="13"/>
      <c r="G169" s="13"/>
      <c r="H169" s="13"/>
      <c r="I169" s="13"/>
    </row>
    <row r="170" spans="3:9" ht="12.75">
      <c r="C170" s="13"/>
      <c r="D170" s="37"/>
      <c r="E170" s="13"/>
      <c r="F170" s="13"/>
      <c r="G170" s="13"/>
      <c r="H170" s="13"/>
      <c r="I170" s="13"/>
    </row>
    <row r="171" spans="3:9" ht="12.75">
      <c r="C171" s="13"/>
      <c r="D171" s="37"/>
      <c r="E171" s="13"/>
      <c r="F171" s="13"/>
      <c r="G171" s="13"/>
      <c r="H171" s="13"/>
      <c r="I171" s="13"/>
    </row>
    <row r="172" spans="3:9" ht="12.75">
      <c r="C172" s="13"/>
      <c r="D172" s="37"/>
      <c r="E172" s="13"/>
      <c r="F172" s="13"/>
      <c r="G172" s="13"/>
      <c r="H172" s="13"/>
      <c r="I172" s="13"/>
    </row>
    <row r="173" spans="3:9" ht="12.75">
      <c r="C173" s="13"/>
      <c r="D173" s="37"/>
      <c r="E173" s="13"/>
      <c r="F173" s="13"/>
      <c r="G173" s="13"/>
      <c r="H173" s="13"/>
      <c r="I173" s="13"/>
    </row>
    <row r="174" spans="3:9" ht="12.75">
      <c r="C174" s="13"/>
      <c r="D174" s="37"/>
      <c r="E174" s="13"/>
      <c r="F174" s="13"/>
      <c r="G174" s="13"/>
      <c r="H174" s="13"/>
      <c r="I174" s="13"/>
    </row>
    <row r="175" spans="3:9" ht="12.75">
      <c r="C175" s="13"/>
      <c r="D175" s="37"/>
      <c r="E175" s="13"/>
      <c r="F175" s="13"/>
      <c r="G175" s="13"/>
      <c r="H175" s="13"/>
      <c r="I175" s="13"/>
    </row>
    <row r="176" spans="3:9" ht="12.75">
      <c r="C176" s="13"/>
      <c r="D176" s="37"/>
      <c r="E176" s="13"/>
      <c r="F176" s="13"/>
      <c r="G176" s="13"/>
      <c r="H176" s="13"/>
      <c r="I176" s="13"/>
    </row>
    <row r="177" spans="3:9" ht="12.75">
      <c r="C177" s="13"/>
      <c r="D177" s="37"/>
      <c r="E177" s="13"/>
      <c r="F177" s="13"/>
      <c r="G177" s="13"/>
      <c r="H177" s="13"/>
      <c r="I177" s="13"/>
    </row>
    <row r="178" spans="3:9" ht="12.75">
      <c r="C178" s="13"/>
      <c r="D178" s="37"/>
      <c r="E178" s="13"/>
      <c r="F178" s="13"/>
      <c r="G178" s="13"/>
      <c r="H178" s="13"/>
      <c r="I178" s="13"/>
    </row>
    <row r="179" spans="3:9" ht="12.75">
      <c r="C179" s="13"/>
      <c r="D179" s="37"/>
      <c r="E179" s="13"/>
      <c r="F179" s="13"/>
      <c r="G179" s="13"/>
      <c r="H179" s="13"/>
      <c r="I179" s="13"/>
    </row>
    <row r="180" spans="3:9" ht="12.75">
      <c r="C180" s="13"/>
      <c r="D180" s="37"/>
      <c r="E180" s="13"/>
      <c r="F180" s="13"/>
      <c r="G180" s="13"/>
      <c r="H180" s="13"/>
      <c r="I180" s="13"/>
    </row>
    <row r="181" spans="3:9" ht="12.75">
      <c r="C181" s="13"/>
      <c r="D181" s="37"/>
      <c r="E181" s="13"/>
      <c r="F181" s="13"/>
      <c r="G181" s="13"/>
      <c r="H181" s="13"/>
      <c r="I181" s="13"/>
    </row>
    <row r="182" spans="3:9" ht="12.75">
      <c r="C182" s="13"/>
      <c r="D182" s="37"/>
      <c r="E182" s="13"/>
      <c r="F182" s="13"/>
      <c r="G182" s="13"/>
      <c r="H182" s="13"/>
      <c r="I182" s="13"/>
    </row>
    <row r="183" spans="3:9" ht="12.75">
      <c r="C183" s="13"/>
      <c r="D183" s="37"/>
      <c r="E183" s="13"/>
      <c r="F183" s="13"/>
      <c r="G183" s="13"/>
      <c r="H183" s="13"/>
      <c r="I183" s="13"/>
    </row>
    <row r="184" spans="3:9" ht="12.75">
      <c r="C184" s="13"/>
      <c r="D184" s="37"/>
      <c r="E184" s="13"/>
      <c r="F184" s="13"/>
      <c r="G184" s="13"/>
      <c r="H184" s="13"/>
      <c r="I184" s="13"/>
    </row>
    <row r="185" spans="3:9" ht="12.75">
      <c r="C185" s="13"/>
      <c r="D185" s="37"/>
      <c r="E185" s="13"/>
      <c r="F185" s="13"/>
      <c r="G185" s="13"/>
      <c r="H185" s="13"/>
      <c r="I185" s="13"/>
    </row>
    <row r="186" spans="3:9" ht="12.75">
      <c r="C186" s="13"/>
      <c r="D186" s="37"/>
      <c r="E186" s="13"/>
      <c r="F186" s="13"/>
      <c r="G186" s="13"/>
      <c r="H186" s="13"/>
      <c r="I186" s="13"/>
    </row>
    <row r="187" spans="3:9" ht="12.75">
      <c r="C187" s="13"/>
      <c r="D187" s="37"/>
      <c r="E187" s="13"/>
      <c r="F187" s="13"/>
      <c r="G187" s="13"/>
      <c r="H187" s="13"/>
      <c r="I187" s="13"/>
    </row>
    <row r="188" spans="3:9" ht="12.75">
      <c r="C188" s="13"/>
      <c r="D188" s="37"/>
      <c r="E188" s="13"/>
      <c r="F188" s="13"/>
      <c r="G188" s="13"/>
      <c r="H188" s="13"/>
      <c r="I188" s="13"/>
    </row>
    <row r="189" spans="3:9" ht="12.75">
      <c r="C189" s="13"/>
      <c r="D189" s="37"/>
      <c r="E189" s="13"/>
      <c r="F189" s="13"/>
      <c r="G189" s="13"/>
      <c r="H189" s="13"/>
      <c r="I189" s="13"/>
    </row>
    <row r="190" spans="3:9" ht="12.75">
      <c r="C190" s="13"/>
      <c r="D190" s="37"/>
      <c r="E190" s="13"/>
      <c r="F190" s="13"/>
      <c r="G190" s="13"/>
      <c r="H190" s="13"/>
      <c r="I190" s="13"/>
    </row>
    <row r="191" spans="3:9" ht="12.75">
      <c r="C191" s="13"/>
      <c r="D191" s="37"/>
      <c r="E191" s="13"/>
      <c r="F191" s="13"/>
      <c r="G191" s="13"/>
      <c r="H191" s="13"/>
      <c r="I191" s="13"/>
    </row>
    <row r="192" spans="3:9" ht="12.75">
      <c r="C192" s="13"/>
      <c r="D192" s="37"/>
      <c r="E192" s="13"/>
      <c r="F192" s="13"/>
      <c r="G192" s="13"/>
      <c r="H192" s="13"/>
      <c r="I192" s="13"/>
    </row>
    <row r="193" spans="3:9" ht="12.75">
      <c r="C193" s="13"/>
      <c r="D193" s="37"/>
      <c r="E193" s="13"/>
      <c r="F193" s="13"/>
      <c r="G193" s="13"/>
      <c r="H193" s="13"/>
      <c r="I193" s="13"/>
    </row>
    <row r="194" spans="3:9" ht="12.75">
      <c r="C194" s="13"/>
      <c r="D194" s="37"/>
      <c r="E194" s="13"/>
      <c r="F194" s="13"/>
      <c r="G194" s="13"/>
      <c r="H194" s="13"/>
      <c r="I194" s="13"/>
    </row>
    <row r="195" spans="3:9" ht="12.75">
      <c r="C195" s="13"/>
      <c r="D195" s="37"/>
      <c r="E195" s="13"/>
      <c r="F195" s="13"/>
      <c r="G195" s="13"/>
      <c r="H195" s="13"/>
      <c r="I195" s="13"/>
    </row>
    <row r="196" spans="3:9" ht="12.75">
      <c r="C196" s="13"/>
      <c r="D196" s="37"/>
      <c r="E196" s="13"/>
      <c r="F196" s="13"/>
      <c r="G196" s="13"/>
      <c r="H196" s="13"/>
      <c r="I196" s="13"/>
    </row>
    <row r="197" spans="3:9" ht="12.75">
      <c r="C197" s="13"/>
      <c r="D197" s="37"/>
      <c r="E197" s="13"/>
      <c r="F197" s="13"/>
      <c r="G197" s="13"/>
      <c r="H197" s="13"/>
      <c r="I197" s="13"/>
    </row>
    <row r="198" spans="3:9" ht="12.75">
      <c r="C198" s="13"/>
      <c r="D198" s="37"/>
      <c r="E198" s="13"/>
      <c r="F198" s="13"/>
      <c r="G198" s="13"/>
      <c r="H198" s="13"/>
      <c r="I198" s="13"/>
    </row>
    <row r="199" spans="3:9" ht="12.75">
      <c r="C199" s="13"/>
      <c r="D199" s="37"/>
      <c r="E199" s="13"/>
      <c r="F199" s="13"/>
      <c r="G199" s="13"/>
      <c r="H199" s="13"/>
      <c r="I199" s="13"/>
    </row>
  </sheetData>
  <sheetProtection sheet="1" objects="1" scenarios="1"/>
  <printOptions gridLines="1" horizontalCentered="1"/>
  <pageMargins left="0.5" right="0.25" top="1" bottom="1" header="0.5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2006-03-06T20:37:00Z</cp:lastPrinted>
  <dcterms:created xsi:type="dcterms:W3CDTF">1997-11-05T19:49:33Z</dcterms:created>
  <dcterms:modified xsi:type="dcterms:W3CDTF">2006-03-07T15:43:01Z</dcterms:modified>
  <cp:category/>
  <cp:version/>
  <cp:contentType/>
  <cp:contentStatus/>
</cp:coreProperties>
</file>